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defaultThemeVersion="166925"/>
  <mc:AlternateContent xmlns:mc="http://schemas.openxmlformats.org/markup-compatibility/2006">
    <mc:Choice Requires="x15">
      <x15ac:absPath xmlns:x15ac="http://schemas.microsoft.com/office/spreadsheetml/2010/11/ac" url="D:\Usuarios\brenda.figueroa\Escritorio\IGECTI_2020\IGECTI 2020_Entrega Final_12_08_2022\"/>
    </mc:Choice>
  </mc:AlternateContent>
  <xr:revisionPtr revIDLastSave="0" documentId="13_ncr:1_{66DFADF0-B117-4119-BB2D-FCB17E9A2AF0}" xr6:coauthVersionLast="36" xr6:coauthVersionMax="47" xr10:uidLastSave="{00000000-0000-0000-0000-000000000000}"/>
  <bookViews>
    <workbookView xWindow="0" yWindow="0" windowWidth="14700" windowHeight="9630" activeTab="29" xr2:uid="{00000000-000D-0000-FFFF-FFFF00000000}"/>
  </bookViews>
  <sheets>
    <sheet name="ÍNDICE" sheetId="16" r:id="rId1"/>
    <sheet name="III.1" sheetId="40" r:id="rId2"/>
    <sheet name="III.2" sheetId="41" r:id="rId3"/>
    <sheet name="III.3" sheetId="42" r:id="rId4"/>
    <sheet name="III.4" sheetId="43" r:id="rId5"/>
    <sheet name="III.5" sheetId="44" r:id="rId6"/>
    <sheet name="III.6" sheetId="45" r:id="rId7"/>
    <sheet name="III.7" sheetId="46" r:id="rId8"/>
    <sheet name="III.8" sheetId="47" r:id="rId9"/>
    <sheet name="III.9" sheetId="48" r:id="rId10"/>
    <sheet name="III.10" sheetId="49" r:id="rId11"/>
    <sheet name="III.11" sheetId="50" r:id="rId12"/>
    <sheet name="III.12" sheetId="51" r:id="rId13"/>
    <sheet name="III.13" sheetId="52" r:id="rId14"/>
    <sheet name="III.14" sheetId="53" r:id="rId15"/>
    <sheet name="III.15" sheetId="54" r:id="rId16"/>
    <sheet name="III.16" sheetId="55" r:id="rId17"/>
    <sheet name="III.17" sheetId="56" r:id="rId18"/>
    <sheet name="III.18" sheetId="57" r:id="rId19"/>
    <sheet name="III.19" sheetId="58" r:id="rId20"/>
    <sheet name="III.20" sheetId="59" r:id="rId21"/>
    <sheet name="III.21" sheetId="60" r:id="rId22"/>
    <sheet name="III.22" sheetId="61" r:id="rId23"/>
    <sheet name="III.23" sheetId="62" r:id="rId24"/>
    <sheet name="III.24" sheetId="63" r:id="rId25"/>
    <sheet name="III.25" sheetId="64" r:id="rId26"/>
    <sheet name="III.26" sheetId="65" r:id="rId27"/>
    <sheet name="III.27" sheetId="66" r:id="rId28"/>
    <sheet name="III.28" sheetId="67" r:id="rId29"/>
    <sheet name="III.29" sheetId="68" r:id="rId30"/>
    <sheet name="III.30" sheetId="69" r:id="rId31"/>
    <sheet name="III.31" sheetId="70" r:id="rId32"/>
    <sheet name="III.32" sheetId="71" r:id="rId33"/>
    <sheet name="III.33" sheetId="72" r:id="rId34"/>
    <sheet name="III.34" sheetId="73" r:id="rId35"/>
    <sheet name="III.35" sheetId="75" r:id="rId36"/>
    <sheet name="III.36" sheetId="76" r:id="rId37"/>
    <sheet name="III.37 " sheetId="77" r:id="rId38"/>
  </sheets>
  <externalReferences>
    <externalReference r:id="rId39"/>
  </externalReferences>
  <definedNames>
    <definedName name="_xlnm.Database">[1]cuadro44!$A$4:$D$14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75" l="1"/>
  <c r="C21" i="75"/>
  <c r="H18" i="75"/>
  <c r="H22" i="75" s="1"/>
  <c r="G18" i="75"/>
  <c r="G22" i="75" s="1"/>
  <c r="F18" i="75"/>
  <c r="F22" i="75" s="1"/>
  <c r="E18" i="75"/>
  <c r="E22" i="75" s="1"/>
  <c r="E23" i="75" s="1"/>
  <c r="D18" i="75"/>
  <c r="D22" i="75" s="1"/>
  <c r="C18" i="75"/>
  <c r="C22" i="75" s="1"/>
  <c r="C23" i="75" s="1"/>
  <c r="B18" i="75"/>
  <c r="B22" i="75" s="1"/>
  <c r="K17" i="75"/>
  <c r="K22" i="75" s="1"/>
  <c r="J17" i="75"/>
  <c r="I17" i="75"/>
  <c r="I18" i="75" s="1"/>
  <c r="I22" i="75" s="1"/>
  <c r="J15" i="75"/>
  <c r="J18" i="75" s="1"/>
  <c r="K18" i="75" l="1"/>
  <c r="F16" i="63"/>
  <c r="E16" i="63"/>
  <c r="D16" i="63"/>
  <c r="F15" i="63"/>
  <c r="E15" i="63"/>
  <c r="D15" i="63"/>
</calcChain>
</file>

<file path=xl/sharedStrings.xml><?xml version="1.0" encoding="utf-8"?>
<sst xmlns="http://schemas.openxmlformats.org/spreadsheetml/2006/main" count="1511" uniqueCount="392">
  <si>
    <t>Total general</t>
  </si>
  <si>
    <t>Ambiente / Ecología</t>
  </si>
  <si>
    <t>Biología Molecular y Genética</t>
  </si>
  <si>
    <t>Biología y Bioquímica</t>
  </si>
  <si>
    <t>Botánica y Zootecnica</t>
  </si>
  <si>
    <t>Ciencia de los Materiales</t>
  </si>
  <si>
    <t>Ciencias Agrícolas</t>
  </si>
  <si>
    <t>Ciencias de la Computación</t>
  </si>
  <si>
    <t>Ciencias Sociales</t>
  </si>
  <si>
    <t>Economía y Negocios</t>
  </si>
  <si>
    <t>Farmacología y Toxicología</t>
  </si>
  <si>
    <t>Física</t>
  </si>
  <si>
    <t>Geociencias</t>
  </si>
  <si>
    <t>Ingeniería</t>
  </si>
  <si>
    <t>Inmunología</t>
  </si>
  <si>
    <t>Matemáticas</t>
  </si>
  <si>
    <t>Medicina Clínica</t>
  </si>
  <si>
    <t>Microbiología</t>
  </si>
  <si>
    <t>Multidisciplinaria</t>
  </si>
  <si>
    <t>Neurociencia y Comportamiento</t>
  </si>
  <si>
    <t>Psiquiatría / Psicología</t>
  </si>
  <si>
    <t>Química</t>
  </si>
  <si>
    <t>Factor de impacto promedio</t>
  </si>
  <si>
    <t>Promedio anual</t>
  </si>
  <si>
    <t>2008-2012</t>
  </si>
  <si>
    <t>2009-2013</t>
  </si>
  <si>
    <t>2010-2014</t>
  </si>
  <si>
    <t>2011-2015</t>
  </si>
  <si>
    <t>2012-2016</t>
  </si>
  <si>
    <t>2013-2017</t>
  </si>
  <si>
    <t>2014-2018</t>
  </si>
  <si>
    <t>2015-2019</t>
  </si>
  <si>
    <t>País</t>
  </si>
  <si>
    <t>Alemania</t>
  </si>
  <si>
    <t>Australia</t>
  </si>
  <si>
    <t>Austria</t>
  </si>
  <si>
    <t>Bélgica</t>
  </si>
  <si>
    <t>Canadá</t>
  </si>
  <si>
    <t>Chile</t>
  </si>
  <si>
    <t>Colombia</t>
  </si>
  <si>
    <t>Dinamarca</t>
  </si>
  <si>
    <t>Eslovenia</t>
  </si>
  <si>
    <t>España</t>
  </si>
  <si>
    <t>Estonia</t>
  </si>
  <si>
    <t>Finlandia</t>
  </si>
  <si>
    <t>Francia</t>
  </si>
  <si>
    <t>Grecia</t>
  </si>
  <si>
    <t>Hungría</t>
  </si>
  <si>
    <t>Irlanda</t>
  </si>
  <si>
    <t>Islandia</t>
  </si>
  <si>
    <t>Israel</t>
  </si>
  <si>
    <t>Italia</t>
  </si>
  <si>
    <t>Japón</t>
  </si>
  <si>
    <t>Letonia</t>
  </si>
  <si>
    <t>Lituania</t>
  </si>
  <si>
    <t>Luxemburgo</t>
  </si>
  <si>
    <t>México</t>
  </si>
  <si>
    <t>Noruega</t>
  </si>
  <si>
    <t>Nueva Zelandia</t>
  </si>
  <si>
    <t>Países Bajos</t>
  </si>
  <si>
    <t>Polonia</t>
  </si>
  <si>
    <t>Portugal</t>
  </si>
  <si>
    <t>Reino Unido</t>
  </si>
  <si>
    <t>República Checa</t>
  </si>
  <si>
    <t>Corea del Sur</t>
  </si>
  <si>
    <t>Eslovaquia</t>
  </si>
  <si>
    <t>Suecia</t>
  </si>
  <si>
    <t>Suiza</t>
  </si>
  <si>
    <t>Turquía</t>
  </si>
  <si>
    <t>Total</t>
  </si>
  <si>
    <t>Total por quinquenio</t>
  </si>
  <si>
    <t>Argentina</t>
  </si>
  <si>
    <t>Brasil</t>
  </si>
  <si>
    <t>Total anual</t>
  </si>
  <si>
    <t>Promedio quinquenal de la Categoría de Impacto de citas normalizado (Category Normalized Citation Impact), por país.</t>
  </si>
  <si>
    <t>Ciencias Espaciales</t>
  </si>
  <si>
    <t>Í   N   D   I   C   E</t>
  </si>
  <si>
    <t>CAPÍTULO III</t>
  </si>
  <si>
    <t>III.1</t>
  </si>
  <si>
    <t>III.2</t>
  </si>
  <si>
    <t>III.3</t>
  </si>
  <si>
    <t>III.4</t>
  </si>
  <si>
    <t>III.5</t>
  </si>
  <si>
    <t>III.6</t>
  </si>
  <si>
    <t>III.7</t>
  </si>
  <si>
    <t>III.8</t>
  </si>
  <si>
    <t>III.9</t>
  </si>
  <si>
    <t>III.10</t>
  </si>
  <si>
    <t>III.11</t>
  </si>
  <si>
    <t>III.12</t>
  </si>
  <si>
    <t>III.13</t>
  </si>
  <si>
    <t>III.14</t>
  </si>
  <si>
    <t>III.15</t>
  </si>
  <si>
    <t>III.16</t>
  </si>
  <si>
    <t>III.17</t>
  </si>
  <si>
    <t>III.18</t>
  </si>
  <si>
    <t>III.19</t>
  </si>
  <si>
    <t>III.20</t>
  </si>
  <si>
    <t>III.21</t>
  </si>
  <si>
    <t>III.22</t>
  </si>
  <si>
    <t>III.23</t>
  </si>
  <si>
    <t>III.24</t>
  </si>
  <si>
    <t>BALANZA DE PAGOS TECNOLÓGICA: INGRESOS, 2010-2015</t>
  </si>
  <si>
    <t>III.25</t>
  </si>
  <si>
    <t>BALANZA DE PAGOS TECNOLÓGICA: EGRESOS, 2010-2015</t>
  </si>
  <si>
    <t>III.26</t>
  </si>
  <si>
    <t>BALANZA DE PAGOS TECNOLÓGICA: TOTAL DE TRANSACCIONES, 2010-2015</t>
  </si>
  <si>
    <t>III.27</t>
  </si>
  <si>
    <t>BALANZA DE PAGOS TECNOLÓGICA: SALDO, 2010-2015</t>
  </si>
  <si>
    <t>III.28</t>
  </si>
  <si>
    <t>BALANZA DE PAGOS TECNOLÓGICA:  TASA DE COBERTURA, 2010-2015</t>
  </si>
  <si>
    <t>III.29</t>
  </si>
  <si>
    <t>III.30</t>
  </si>
  <si>
    <t>III.31</t>
  </si>
  <si>
    <t>III.32</t>
  </si>
  <si>
    <t>III.33</t>
  </si>
  <si>
    <t>III.34</t>
  </si>
  <si>
    <t>III.35</t>
  </si>
  <si>
    <t>III.36</t>
  </si>
  <si>
    <t>PRODUCCIÓN CIENTÍFICA, TECNOLÓGICA Y DE INNOVACIÓN</t>
  </si>
  <si>
    <t>Año</t>
  </si>
  <si>
    <t>Solicitantes nacionales</t>
  </si>
  <si>
    <t>EE.UU.</t>
  </si>
  <si>
    <t>Otros</t>
  </si>
  <si>
    <t>Total solicitantes extranjeros</t>
  </si>
  <si>
    <t>Patentes otorgadas a titulares nacionales</t>
  </si>
  <si>
    <t>Ciudad de México</t>
  </si>
  <si>
    <t>Jalisco</t>
  </si>
  <si>
    <t>Coahuila</t>
  </si>
  <si>
    <t>Nuevo León</t>
  </si>
  <si>
    <t>Puebla</t>
  </si>
  <si>
    <t>Estado de México</t>
  </si>
  <si>
    <t>Sinaloa</t>
  </si>
  <si>
    <t>Hidalgo</t>
  </si>
  <si>
    <t>Querétaro</t>
  </si>
  <si>
    <t>Guanajuato</t>
  </si>
  <si>
    <t>Chihuahua</t>
  </si>
  <si>
    <t>Sonora</t>
  </si>
  <si>
    <t xml:space="preserve">Baja California </t>
  </si>
  <si>
    <t>Morelos</t>
  </si>
  <si>
    <t>San Luis Potosí</t>
  </si>
  <si>
    <t>Yucatán</t>
  </si>
  <si>
    <t>Tabasco</t>
  </si>
  <si>
    <t>Tamaulipas</t>
  </si>
  <si>
    <t>Michoacán</t>
  </si>
  <si>
    <t>Veracruz</t>
  </si>
  <si>
    <t>Campeche</t>
  </si>
  <si>
    <t>Chiapas</t>
  </si>
  <si>
    <t>Aguascalientes</t>
  </si>
  <si>
    <t>Oaxaca</t>
  </si>
  <si>
    <t>Baja California Sur</t>
  </si>
  <si>
    <t>Durango</t>
  </si>
  <si>
    <t>Guerrero</t>
  </si>
  <si>
    <t>Nayarit</t>
  </si>
  <si>
    <t>Colima</t>
  </si>
  <si>
    <t>Zacatecas</t>
  </si>
  <si>
    <t>Quintana Roo</t>
  </si>
  <si>
    <t>Tlaxcala</t>
  </si>
  <si>
    <t>15 - Biotecnología</t>
  </si>
  <si>
    <t>Oficina de patentes</t>
  </si>
  <si>
    <t>China</t>
  </si>
  <si>
    <t>India</t>
  </si>
  <si>
    <t>Año/Código de oficina (inglés)</t>
  </si>
  <si>
    <t>US</t>
  </si>
  <si>
    <t>CN</t>
  </si>
  <si>
    <t>CA</t>
  </si>
  <si>
    <t>JP</t>
  </si>
  <si>
    <t>IN</t>
  </si>
  <si>
    <t>CO</t>
  </si>
  <si>
    <t>AU</t>
  </si>
  <si>
    <t>Oficina de Patentes de la Unión Europea</t>
  </si>
  <si>
    <t>Federación Rusa</t>
  </si>
  <si>
    <t>EP</t>
  </si>
  <si>
    <t>RU</t>
  </si>
  <si>
    <t>n.d.</t>
  </si>
  <si>
    <t>1/ Solicitudes de Extranjeros/Solicitudes de Nacionales.</t>
  </si>
  <si>
    <t>2/ Solicitudes de Nacionales/Solicitudes Totales.</t>
  </si>
  <si>
    <t>4/ Solicitudes de Mexicanos en el Extranjero/Solicitudes de residentes.</t>
  </si>
  <si>
    <t>Millones de dólares</t>
  </si>
  <si>
    <t>Ingresos</t>
  </si>
  <si>
    <t>Egresos</t>
  </si>
  <si>
    <t>Saldo*</t>
  </si>
  <si>
    <t>Total de transacciones**</t>
  </si>
  <si>
    <t>*Saldo: Ingresos - Egresos</t>
  </si>
  <si>
    <t>**Total de transacciones: Ingresos + Egresos</t>
  </si>
  <si>
    <t>*** Tasa de Cobertura: Ingresos / Egresos.</t>
  </si>
  <si>
    <t>e/  Datos estimados.</t>
  </si>
  <si>
    <t>Fuente: Datos calculados por Conacyt con base en información proveniente de la Encuesta sobre Investigación y Desarrollo Tecnológico (ESIDET) 2012, 2014, 2017,  INEGI-Conacyt. Indicador: Número total de los ingresos y egresos al extranjero por transferencia de tecnología realizados por las empresas del sector productivo.</t>
  </si>
  <si>
    <t>n. d.</t>
  </si>
  <si>
    <t>Corea</t>
  </si>
  <si>
    <t>Nueva Zelanda</t>
  </si>
  <si>
    <t>República Eslovaca</t>
  </si>
  <si>
    <t>Países no miembros de la OCDE</t>
  </si>
  <si>
    <t xml:space="preserve">China Taipéi </t>
  </si>
  <si>
    <t>Rumania</t>
  </si>
  <si>
    <t>Rusia</t>
  </si>
  <si>
    <t>Singapur</t>
  </si>
  <si>
    <t>Sudáfrica</t>
  </si>
  <si>
    <t>n.d.: No disponible.</t>
  </si>
  <si>
    <t>Fuente: Datos calculados por Conacyt con base en información proveniente de la Encuesta sobre Investigación y Desarrollo Tecnológico (ESIDET) 2012, 2014, 2017. INEGI-Conacyt.</t>
  </si>
  <si>
    <t>China Taipéi</t>
  </si>
  <si>
    <t>III.25 BALANZA DE PAGOS TECNOLÓGICA: INGRESOS, 2010-2015</t>
  </si>
  <si>
    <t>III.26 BALANZA DE PAGOS TECNOLÓGICA: EGRESOS, 2010-2015</t>
  </si>
  <si>
    <t>III.27 BALANZA DE PAGOS TECNOLÓGICA: TOTAL DE TRANSACCIONES, 2010-2015</t>
  </si>
  <si>
    <t>III.28 BALANZA DE PAGOS TECNOLÓGICA: SALDO, 2010-2015</t>
  </si>
  <si>
    <t>III.29 BALANZA DE PAGOS TECNOLÓGICA:  TASA DE COBERTURA, 2010-2015</t>
  </si>
  <si>
    <t>Sector de ejecución</t>
  </si>
  <si>
    <t xml:space="preserve">    Sector de financiamiento</t>
  </si>
  <si>
    <t>Productivo</t>
  </si>
  <si>
    <t>Total sector productivo</t>
  </si>
  <si>
    <t>Gobierno</t>
  </si>
  <si>
    <t xml:space="preserve">    Inversión federal</t>
  </si>
  <si>
    <t xml:space="preserve">        Ramo 10 Economía</t>
  </si>
  <si>
    <t xml:space="preserve">        Ramo 8 Agricultura, Ganadería, Desarrollo Rural, Pesca y Alimentación</t>
  </si>
  <si>
    <t>Total sector gobierno</t>
  </si>
  <si>
    <t xml:space="preserve">    Gobierno</t>
  </si>
  <si>
    <t>Total innovación</t>
  </si>
  <si>
    <t>Los totales pueden no coincidir con la suma de las columnas debido al redondeo de las cifras.</t>
  </si>
  <si>
    <t>1/ INEGI-Conacyt, Encuesta sobre Investigación y Desarrollo Tecnológico (ESIDET); 2012, 2014.</t>
  </si>
  <si>
    <t xml:space="preserve">    Productivo1/ 2/</t>
  </si>
  <si>
    <t xml:space="preserve">        Ramo 38 Consejo Nacional de Ciencia y Tecnología2/</t>
  </si>
  <si>
    <t xml:space="preserve">    Productivo1/</t>
  </si>
  <si>
    <t>INEGI-Conacyt, Encuesta sobre Investigación y Desarrollo Tecnológico (ESIDET); 2012, 2014.</t>
  </si>
  <si>
    <t>III.37</t>
  </si>
  <si>
    <t>Grupos de bienes</t>
  </si>
  <si>
    <t>Aeronáutica</t>
  </si>
  <si>
    <t>Armamento</t>
  </si>
  <si>
    <t>Electrónica-Telecomunicaciones</t>
  </si>
  <si>
    <t>Farmacéuticos</t>
  </si>
  <si>
    <t>Instrumentos Científicos</t>
  </si>
  <si>
    <t>Maquinaria Eléctrica</t>
  </si>
  <si>
    <t>Químicos</t>
  </si>
  <si>
    <t>Los totales pueden no coincidir con la suma debido al redondeo de las cifras.</t>
  </si>
  <si>
    <t>Computadoras-Máquinas de oficina</t>
  </si>
  <si>
    <t>Maquinaria no Eléctrica</t>
  </si>
  <si>
    <t>GASTO EN INNOVACIÓN POR SECTOR DE EJECUCIÓN Y FUENTE DE LOS FONDOS, 2010-2019. Miles de pesos de 2013</t>
  </si>
  <si>
    <t>La Tasa de cobertura por Grupo de Bien de Alta Tecnología (BAT) es el cociente del valor de las exportaciones en millones de dólares por grupo de BAT en un año, respecto al valor de las importaciones en millones de dólares del mismo grupo de BAT y año.</t>
  </si>
  <si>
    <t>El Saldo por Grupo de Bien de Alta Tecnología (BAT) corresponde a la diferencia del valor de las exportaciones en millones de dólares por grupo de BAT en un año, menos el valor de las importaciones en millones de dólares del mismo grupo de BAT y año.</t>
  </si>
  <si>
    <t>El Comercio total por Grupo de Bien de Alta Tecnología (BAT) se calcula con la suma del valor de las exportaciones en millones de dólares por grupo de BAT en un año y el valor de las importaciones en millones de dólares del mismo grupo de BAT y año.</t>
  </si>
  <si>
    <t>Computadoras-Máquinas de Oficina</t>
  </si>
  <si>
    <t>EE. UU.</t>
  </si>
  <si>
    <t>EE. UU</t>
  </si>
  <si>
    <t>III.1 ARTÍCULOS PUBLICADOS POR INVESTIGADORES ADSCRITOS A INSTITUCIONES EN MÉXICO POR ÁREA DE INVESTIGACIÓN, 2008-2020</t>
  </si>
  <si>
    <t>Área de investigación</t>
  </si>
  <si>
    <t>Total por área de investigación</t>
  </si>
  <si>
    <t>Ciencia Espacial</t>
  </si>
  <si>
    <t>Fuente: Conjunto de datos: Incites; Esquema: Essential Science Indicators, período (2008-2020); Tipo de documento: Artículo; Localidad: México. Consultado el 27 de octubre de 2021, incluye información del conjunto de datos actualizado hasta el 31 de agosto de 2021.</t>
  </si>
  <si>
    <t>III.2 CITAS A LOS ARTÍCULOS PUBLICADOS POR INVESTIGADORES ADSCRITOS A INSTITUCIONES EN MÉXICO, DE ACUERDO CON EL AÑO DE PUBLICACIÓN Y EL ÁREA DE INVESTIGACIÓN, 2008-2020</t>
  </si>
  <si>
    <t>III.3 FACTOR DE IMPACTO ANUAL DE CITAS A LOS ARTÍCULOS PUBLICADOS POR INVESTIGADORES ADSCRITOS A INSTITUCIONES EN MÉXICO POR ÁREA DE INVESTIGACIÓN, 2008-2020</t>
  </si>
  <si>
    <t>III.4 ARTÍCULOS PUBLICADOS POR INVESTIGADORES ADSCRITOS A INSTITUCIONES EN MÉXICO POR ÁREA DE INVESTIGACIÓN, 2008-2020</t>
  </si>
  <si>
    <t>2016-2020</t>
  </si>
  <si>
    <t>III.5 CITAS DE LAS PUBLICACIONES CIENTÍFICAS DE INVESTIGADORES ADSCRITOS A INSTITUCIONES EN MÉXICO POR ÁREA DE INVESTIGACIÓN, 2008-2020</t>
  </si>
  <si>
    <t>III.6 FACTOR DE IMPACTO ANUAL DE CITAS DE LAS PUBLICACIONES CIENTÍFICAS DE INVESTIGADORES ADSCRITOS A INSTITUCIONES EN MÉXICO POR ÁREA DE INVESTIGACIÓN Y QUINQUENIO, 2008-2020</t>
  </si>
  <si>
    <t>Factor de Impacto de Citas en análisis quinquenal: Promedio del Factor de Impacto de Citas del quinquenio.</t>
  </si>
  <si>
    <t>III.7 ARTÍCULOS ACADÉMICOS PUBLICADOS ANUALMENTE POR PAÍS*, 2008-2020</t>
  </si>
  <si>
    <t>Costa Rica</t>
  </si>
  <si>
    <t>Holanda</t>
  </si>
  <si>
    <t>Estados Unidos</t>
  </si>
  <si>
    <t>Fuente: Conjunto de datos: Incites; Esquema: Web of Science, período (2008-2020); Tipo de documento: Artículo. Consultado el 24 de octubre de 2021, incluye información del conjunto de datos actualizado hasta el 31 de agosto de 2021.</t>
  </si>
  <si>
    <t>III.8 CITAS A LOS ARTÍCULOS ACADÉMICOS PUBLICADOS POR PAÍS*, 2008-2020</t>
  </si>
  <si>
    <t>III.9 FACTOR DE IMPACTO DE CITAS A LOS ARTÍCULOS ACADÉMICOS, POR PAÍS Y AÑO DE PUBLICACIÓN, 2008-2020</t>
  </si>
  <si>
    <t>Promedio</t>
  </si>
  <si>
    <t>Factor de Impacto por país: Número de citas recibidas en el año X en el país Z / Número de artículos publicados en el año X en el país Z.</t>
  </si>
  <si>
    <t>III.10 PARTICIPACIÓN PORCENTUAL DEL NÚMERO DE ARTÍCULOS PUBLICADOS POR PAÍS CON RESPECTO A LA PRODUCCIÓN MUNDIAL, 2008-2020</t>
  </si>
  <si>
    <t>Promedio de la participación por país</t>
  </si>
  <si>
    <t>Costa rica</t>
  </si>
  <si>
    <t>China Mainland</t>
  </si>
  <si>
    <t>III.11 ARTÍCULOS ACADÉMICOS PUBLICADOS, POR PAÍS Y QUINQUENIO, 2008-2020</t>
  </si>
  <si>
    <t>III.12 CITAS A LOS ARTÍCULOS ACADÉMICOS, POR PAÍS Y QUINQUENIO, 2008-2020</t>
  </si>
  <si>
    <t>III.13 FACTOR DE IMPACTO DE CITAS DE LOS ARTÍCULOS ACADÉMICOS, POR PAÍS Y QUINQUENIO, 2008-2020</t>
  </si>
  <si>
    <t>ARTÍCULOS PUBLICADOS POR INVESTIGADORES ADSCRITOS A INSTITUCIONES EN MÉXICO POR ÁREA DE INVESTIGACIÓN, 2008-2020</t>
  </si>
  <si>
    <t>CITAS A LOS ARTÍCULOS PUBLICADOS POR INVESTIGADORES ADSCRITOS A INSTITUCIONES EN MÉXICO, DE ACUERDO CON EL AÑO DE PUBLICACIÓN Y EL ÁREA DE INVESTIGACIÓN, 2008-2020</t>
  </si>
  <si>
    <t>FACTOR DE IMPACTO ANUAL DE CITAS A LOS ARTÍCULOS PUBLICADOS POR INVESTIGADORES ADSCRITOS A INSTITUCIONES EN MÉXICO POR ÁREA DE INVESTIGACIÓN, 2008-2020</t>
  </si>
  <si>
    <t>CITAS DE LAS PUBLICACIONES CIENTÍFICAS DE INVESTIGADORES ADSCRITOS A INSTITUCIONES EN MÉXICO POR ÁREA DE INVESTIGACIÓN, 2008-2020</t>
  </si>
  <si>
    <t>FACTOR DE IMPACTO ANUAL DE CITAS DE LAS PUBLICACIONES CIENTÍFICAS DE INVESTIGADORES ADSCRITOS A INSTITUCIONES EN MÉXICO POR ÁREA DE INVESTIGACIÓN Y QUINQUENIO, 2008-2020</t>
  </si>
  <si>
    <t>ARTÍCULOS ACADÉMICOS PUBLICADOS ANUALMENTE POR PAÍS*, 2008-2020</t>
  </si>
  <si>
    <t>CITAS A LOS ARTÍCULOS ACADÉMICOS PUBLICADOS POR PAÍS*, 2008-2020</t>
  </si>
  <si>
    <t>FACTOR DE IMPACTO DE CITAS A LOS ARTÍCULOS ACADÉMICOS, POR PAÍS Y AÑO DE PUBLICACIÓN, 2008-2020</t>
  </si>
  <si>
    <t>PARTICIPACIÓN PORCENTUAL DEL NÚMERO DE ARTÍCULOS PUBLICADOS POR PAÍS CON RESPECTO A LA PRODUCCIÓN MUNDIAL, 2008-2020</t>
  </si>
  <si>
    <t>ARTÍCULOS ACADÉMICOS PUBLICADOS, POR PAÍS Y QUINQUENIO, 2008-2020</t>
  </si>
  <si>
    <t>CITAS A LOS ARTÍCULOS ACADÉMICOS, POR PAÍS Y QUINQUENIO, 2008-2020</t>
  </si>
  <si>
    <t>FACTOR DE IMPACTO DE CITAS DE LOS ARTÍCULOS ACADÉMICOS, POR PAÍS Y QUINQUENIO, 2008-2020</t>
  </si>
  <si>
    <t>FACTOR DE IMPACTO RELATIVO AL MUNDO*, POR PAÍS Y QUINQUENIO, 2008-2020</t>
  </si>
  <si>
    <t>III.15. SOLICITUDES DE PATENTES PRESENTADAS DIRECTAMENTE EN MÉXICO Y VÍA PCT*, POR SOLICITANTES NACIONALES Y EXTRANJEROS, 2009-2020</t>
  </si>
  <si>
    <t>Total anual de solicitudes de patente</t>
  </si>
  <si>
    <t xml:space="preserve">*PCT Tratado de Cooperación en materia de Patentes, Patent Cooperation Patent (PCT), por sus siglas en inglés, con este tipo de solicitud se tiene la posibilidad de proteger la invención mediante la presentación de una única solicitud “internacional” de patente. Información consultada en septiembre 2021 en: https://www.wipo.int/pct/es/faqs/faqs.html </t>
  </si>
  <si>
    <t>Fuente: Instituto Mexicano de la Propiedad Industrial (IMPI), “IMPI en cifras 2021”, cifras de enero de 1993 al segundo trimestre de 2021. Consultado el 17 de septiembre de 2021 en https://www.gob.mx/impi/documentos/instituto-mexicano-de-la-propiedad-industrial-en-cifras-impi-en-cifras</t>
  </si>
  <si>
    <t>III.16 PATENTES OTORGADAS EN MÉXICO A TITULARES NACIONALES Y EXTRANJEROS, 2009-2020.</t>
  </si>
  <si>
    <t>España*</t>
  </si>
  <si>
    <t xml:space="preserve">Patentes otorgadas a titulares extranjeros </t>
  </si>
  <si>
    <t>Total anual de patentes otorgadas</t>
  </si>
  <si>
    <t>2012*</t>
  </si>
  <si>
    <t>Fuente: Instituto Mexicano de la Propiedad Industrial (IMPI), “IMPI en cifras 2021”, cifras de enero de 1993 al segundo trimestre de 2021. Los datos de 2012, fueron obtenidos del Centro de datos estadísticos OMPI, última actualización: agosto 2021. Consultado: el 08 de septiembre de 2021 en: https://www3.wipo.int/ipstats/index.htm?lang=es; debido a que lo reportado en el informe del IMPI consultado, no correspondía con los datos mostrados en los informes previos.</t>
  </si>
  <si>
    <t>III.17 SOLICITUDES DE PATENTES POR ENTIDAD FEDERATIVA, 2009-2020</t>
  </si>
  <si>
    <t>Entidad federativa</t>
  </si>
  <si>
    <t>-</t>
  </si>
  <si>
    <t>Mexicanos que radican en el extranjero</t>
  </si>
  <si>
    <t>III.18 SOLICITUDES DE PATENTES POR EXTRANJEROS DE ACUERDO CON EL ÁREA TECNOLÓGICA, 2011-2020</t>
  </si>
  <si>
    <t>Área tecnológica*</t>
  </si>
  <si>
    <t>16 - Productos Farmacéuticos</t>
  </si>
  <si>
    <t>14 - Productos Orgánicos Elaborados</t>
  </si>
  <si>
    <t>13-Tecnología Médica</t>
  </si>
  <si>
    <t>19-Química de Materiales</t>
  </si>
  <si>
    <t>4-Comunicación Digital</t>
  </si>
  <si>
    <t>25-Manejo</t>
  </si>
  <si>
    <t>35-Ingeniería Civil</t>
  </si>
  <si>
    <t>29-Otra Maquinaria Especial</t>
  </si>
  <si>
    <t>1-Aparatos Electrónicos, Ingeniería Electrónica, Energía Eléctrica</t>
  </si>
  <si>
    <t>*El código y el nombre del área tecnológica se basan en la Clasificación Internacional de Patentes (CIP). Información consultada en septiembre 2021, en: https://www.wipo.int/ipstats/es/help/</t>
  </si>
  <si>
    <t xml:space="preserve">Fuente: Centro de datos estadísticos OMPI. Última actualización: agosto 2021. Consultado: el 08 de septiembre de 2021 en: https://www3.wipo.int/ipstats/index.htm?lang=es
La selección de las diez áreas tecnológicas mostradas en la tabla, corresponden a la mayor incidencia en el número de solicitudes en el último año disponible en la fecha de consulta. </t>
  </si>
  <si>
    <t>III.19 SOLICITUDES DE PATENTES POR RESIDENTES, DE ACUERDO CON EL ÁREA TECNOLÓGICA, 2011-2019</t>
  </si>
  <si>
    <t>19 - Química de Materiales</t>
  </si>
  <si>
    <t>13 - Tecnología Médica</t>
  </si>
  <si>
    <t>29 - Otra Maquinaria Especial</t>
  </si>
  <si>
    <t>18 - Química de Alimentos</t>
  </si>
  <si>
    <t>10 - Medida</t>
  </si>
  <si>
    <t>35 - Ingeniería Civil</t>
  </si>
  <si>
    <t>20 - Materiales, metalurgia</t>
  </si>
  <si>
    <t>23 - Ingeniería Química</t>
  </si>
  <si>
    <t>*El código y el nombre del área tecnológica se basan en la Clasificación Internacional de Patentes (CIP). Información consultada en septiembre 2021 en: https://www.wipo.int/ipstats/es/help/</t>
  </si>
  <si>
    <t>III.20 PRINCIPALES OFICINAS DE PROPIEDAD INTELECTUAL EXTRANJERAS, DONDE NACIONALES SOLICITARON PATENTES (PRESENTACIÓN DIRECTA Y PCT), 2011-2019</t>
  </si>
  <si>
    <t>Oficina de patentes (Código)/Año</t>
  </si>
  <si>
    <t>EE.UU. (US)</t>
  </si>
  <si>
    <t>Unión Europea (EP)</t>
  </si>
  <si>
    <t>China (CN)</t>
  </si>
  <si>
    <t>Brasil (BR)</t>
  </si>
  <si>
    <t>Canadá (CA)</t>
  </si>
  <si>
    <t>Japón (JP)</t>
  </si>
  <si>
    <t>India (IN)</t>
  </si>
  <si>
    <t>Colombia (CO)</t>
  </si>
  <si>
    <t>Australia (AU)</t>
  </si>
  <si>
    <t>Chile (CL)</t>
  </si>
  <si>
    <t>Fuente: Centro de datos estadísticos OMPI. Última actualización: agosto 2021. Consultado: el 08 de septiembre de 2021 en: https://www3.wipo.int/ipstats/index.htm?lang=es
La selección de las diez principales oficinas de propiedad intelectual, corresponden a la incidencia del número de solicitudes en el último año disponible en la fecha de consulta.</t>
  </si>
  <si>
    <t>III.21 PRINCIPALES OFICINAS DE PROPIEDAD INTELECTUAL EXTRANJERAS DONDE SE OTORGAN PATENTES A MEXICANOS, (PRESENTACIÓN DIRECTA Y PCT), 2011-2019</t>
  </si>
  <si>
    <t>Fuente: Centro de datos estadísticos OMPI. Última actualización: agosto 2021. Consultado: el 08 de septiembre de 2021 en: https://www3.wipo.int/ipstats/index.htm?lang=es La selección de las diez principales oficinas de propiedad intelectual, corresponden a la incidencia del número de patentes otorgadas en el último año disponible en la fecha de consulta.</t>
  </si>
  <si>
    <t>III.22 NÚMERO DE PATENTES SOLICITADAS EN MÉXICO (PRESENTACIÓN DIRECTA Y PCT), 2009-2020</t>
  </si>
  <si>
    <t>Vía PCT*</t>
  </si>
  <si>
    <t>Presentación directa</t>
  </si>
  <si>
    <t>III.23 RELACIONES DE DEPENDENCIA Y AUTOSUFICIENCIA, COEFICIENTE DE INVENTIVA Y TASA DE DIFUSIÓN PARA MÉXICO, 2011-2020</t>
  </si>
  <si>
    <t>n.d</t>
  </si>
  <si>
    <t xml:space="preserve">3/ (Solicitudes de Nacionales /total de población en el año T)*10,000 habitantes. </t>
  </si>
  <si>
    <t>Para la población de 2020 se consulto el Censo de Población y Vivienda, consultado en: https://www.inegi.org.mx/programas/ccpv/2020/default.html#Resultados_generales</t>
  </si>
  <si>
    <t xml:space="preserve">Datos de solicitudes de patente, llevado a cabo por residentes mexicanos en el exterior (vía PCT y directa). Centro de datos estadísticos de la OMPI sobre Propiedad Intelectual. Última actualización: agosto 2021 </t>
  </si>
  <si>
    <t>Fuentes: OMPI, IMPI. Consultado en septiembre 2021</t>
  </si>
  <si>
    <t>SOLICITUDES DE PATENTES PRESENTADAS DIRECTAMENTE EN MÉXICO Y VÍA PCT*, POR SOLICITANTES NACIONALES Y EXTRANJEROS, 2009-2020</t>
  </si>
  <si>
    <t>PATENTES OTORGADAS EN MÉXICO A TITULARES NACIONALES Y EXTRANJEROS, 2009-2020.</t>
  </si>
  <si>
    <t>SOLICITUDES DE PATENTES POR ENTIDAD FEDERATIVA, 2009-2020</t>
  </si>
  <si>
    <t>SOLICITUDES DE PATENTES POR EXTRANJEROS DE ACUERDO CON EL ÁREA TECNOLÓGICA, 2011-2020</t>
  </si>
  <si>
    <t>SOLICITUDES DE PATENTES POR RESIDENTES, DE ACUERDO CON EL ÁREA TECNOLÓGICA, 2011-2019</t>
  </si>
  <si>
    <t>PRINCIPALES OFICINAS DE PROPIEDAD INTELECTUAL EXTRANJERAS, DONDE NACIONALES SOLICITARON PATENTES (PRESENTACIÓN DIRECTA Y PCT), 2011-2019</t>
  </si>
  <si>
    <t>PRINCIPALES OFICINAS DE PROPIEDAD INTELECTUAL EXTRANJERAS DONDE SE OTORGAN PATENTES A MEXICANOS, (PRESENTACIÓN DIRECTA Y PCT), 2011-2019</t>
  </si>
  <si>
    <t>NÚMERO DE PATENTES SOLICITADAS EN MÉXICO (PRESENTACIÓN DIRECTA Y PCT), 2009-2020</t>
  </si>
  <si>
    <r>
      <t>Relación de dependencia</t>
    </r>
    <r>
      <rPr>
        <b/>
        <vertAlign val="superscript"/>
        <sz val="9"/>
        <color rgb="FF000000"/>
        <rFont val="Montserrat"/>
      </rPr>
      <t>1/</t>
    </r>
  </si>
  <si>
    <r>
      <t>Relación de autosuficiencia</t>
    </r>
    <r>
      <rPr>
        <b/>
        <vertAlign val="superscript"/>
        <sz val="9"/>
        <color rgb="FF000000"/>
        <rFont val="Montserrat"/>
      </rPr>
      <t>2/</t>
    </r>
  </si>
  <si>
    <r>
      <t>Coeficiente de inventiva</t>
    </r>
    <r>
      <rPr>
        <b/>
        <vertAlign val="superscript"/>
        <sz val="9"/>
        <color rgb="FF000000"/>
        <rFont val="Montserrat"/>
      </rPr>
      <t>3/</t>
    </r>
  </si>
  <si>
    <r>
      <t>Tasa de difusión</t>
    </r>
    <r>
      <rPr>
        <b/>
        <vertAlign val="superscript"/>
        <sz val="9"/>
        <color rgb="FF000000"/>
        <rFont val="Montserrat"/>
      </rPr>
      <t>4/</t>
    </r>
  </si>
  <si>
    <t>RELACIONES DE DEPENDENCIA Y AUTOSUFICIENCIA, COEFICIENTE DE INVENTIVA Y TASA DE DIFUSIÓN PARA MÉXICO, 2011-2020</t>
  </si>
  <si>
    <t>III.24 BPT DE MÉXICO, 2012-2020</t>
  </si>
  <si>
    <r>
      <t>Tasa de cobertura</t>
    </r>
    <r>
      <rPr>
        <b/>
        <vertAlign val="superscript"/>
        <sz val="9"/>
        <color rgb="FF000000"/>
        <rFont val="Montserrat"/>
      </rPr>
      <t>***</t>
    </r>
  </si>
  <si>
    <r>
      <t>2017</t>
    </r>
    <r>
      <rPr>
        <b/>
        <vertAlign val="superscript"/>
        <sz val="9"/>
        <color indexed="8"/>
        <rFont val="Montserrat"/>
      </rPr>
      <t>e/</t>
    </r>
  </si>
  <si>
    <r>
      <t>2018</t>
    </r>
    <r>
      <rPr>
        <b/>
        <vertAlign val="superscript"/>
        <sz val="9"/>
        <color indexed="8"/>
        <rFont val="Montserrat"/>
      </rPr>
      <t>e/</t>
    </r>
  </si>
  <si>
    <r>
      <t>2019</t>
    </r>
    <r>
      <rPr>
        <b/>
        <vertAlign val="superscript"/>
        <sz val="9"/>
        <color indexed="8"/>
        <rFont val="Montserrat"/>
      </rPr>
      <t>e/</t>
    </r>
  </si>
  <si>
    <r>
      <t>2020</t>
    </r>
    <r>
      <rPr>
        <b/>
        <vertAlign val="superscript"/>
        <sz val="9"/>
        <color indexed="8"/>
        <rFont val="Montserrat"/>
      </rPr>
      <t>e/</t>
    </r>
  </si>
  <si>
    <t>BPT DE MÉXICO, 2012-2020</t>
  </si>
  <si>
    <r>
      <rPr>
        <sz val="8"/>
        <rFont val="Montserrat"/>
      </rPr>
      <t>OECD</t>
    </r>
    <r>
      <rPr>
        <i/>
        <sz val="8"/>
        <rFont val="Montserrat"/>
      </rPr>
      <t>, Main Science and Technology Indicators. Volume 2018/1</t>
    </r>
  </si>
  <si>
    <t>III.30 EXPORTACIONES DE BAT POR GRUPOS DE BIENES, 2013-2020</t>
  </si>
  <si>
    <t>Fuente: SE, 2020.</t>
  </si>
  <si>
    <t>III.31 IMPORTACIONES DE BAT POR GRUPOS DE BIENES, 2013-2020</t>
  </si>
  <si>
    <t>III.32 SALDO DE BAT POR GRUPOS DE BIENES, 2013-2020</t>
  </si>
  <si>
    <t>Fuente: Se, 2020.</t>
  </si>
  <si>
    <t>III.33 TASA DE COBERTURA DE BAT POR GRUPOS DE BIENES, 2013-2020</t>
  </si>
  <si>
    <t>III.34 COMERCIO TOTAL DE BAT POR GRUPOS DE BIENES, 2013-2020</t>
  </si>
  <si>
    <t>EXPORTACIONES DE BAT POR GRUPOS DE BIENES, 2013-2020. Millones de dólares</t>
  </si>
  <si>
    <t>IMPORTACIONES DE BAT POR GRUPOS DE BIENES, 2013-2020. Millones de dólares</t>
  </si>
  <si>
    <t>SALDO DE BAT POR GRUPOS DE BIENES, 2013-2020. Millones de dólares</t>
  </si>
  <si>
    <t>TASA DE COBERTURA DE BAT POR GRUPOS DE BIENES, 2013-2020</t>
  </si>
  <si>
    <t>COMERCIO TOTAL DE BAT POR GRUPOS DE BIENES, 2013-2020. Millones de dólares</t>
  </si>
  <si>
    <r>
      <t xml:space="preserve">    Productivo</t>
    </r>
    <r>
      <rPr>
        <vertAlign val="superscript"/>
        <sz val="9"/>
        <color theme="1"/>
        <rFont val="Montserrat"/>
      </rPr>
      <t>1/ 2/</t>
    </r>
  </si>
  <si>
    <r>
      <t xml:space="preserve">        Ramo 38 Consejo Nacional de Ciencia y Tecnología</t>
    </r>
    <r>
      <rPr>
        <vertAlign val="superscript"/>
        <sz val="9"/>
        <color theme="1"/>
        <rFont val="Montserrat"/>
      </rPr>
      <t>2/</t>
    </r>
  </si>
  <si>
    <r>
      <t xml:space="preserve">    Productivo</t>
    </r>
    <r>
      <rPr>
        <vertAlign val="superscript"/>
        <sz val="9"/>
        <color theme="1"/>
        <rFont val="Montserrat"/>
      </rPr>
      <t>1/</t>
    </r>
  </si>
  <si>
    <t>III.35 GASTO EN INNOVACIÓN POR SECTOR DE LA EJECUCIÓN Y FUENTE DE LOS FONDOS, 2010-2019</t>
  </si>
  <si>
    <t xml:space="preserve">Miles de pesos corrientes </t>
  </si>
  <si>
    <t>2/ Cifras revisadas para los años 2009 a 2014.</t>
  </si>
  <si>
    <t>Fuentes: SHCP, Cuenta de la Hacienda Pública Federal, 209-2019.</t>
  </si>
  <si>
    <t>Miles de pesos 2020</t>
  </si>
  <si>
    <t>Miles de pesos 2013</t>
  </si>
  <si>
    <t>GASTO EN INNOVACIÓN POR SECTOR DE LA EJECUCIÓN Y FUENTE DE LOS FONDOS, 2010-2019. Miles de pesos</t>
  </si>
  <si>
    <t>III.36 GASTO EN INNOVACIÓN POR SECTOR DE LA EJECUCIÓN Y FUENTE DE LOS FONDOS, 2010-2019</t>
  </si>
  <si>
    <t>III.37 GASTO EN INNOVACIÓN POR SECTOR DE LA EJECUCIÓN Y FUENTE DE LOS FONDOS, 2010-2019</t>
  </si>
  <si>
    <t>GASTO EN INNOVACIÓN POR SECTOR DE LA EJECUCIÓN Y FUENTE DE LOS FONDOS, 2010-2019. Miles de pesos de 2020</t>
  </si>
  <si>
    <t>Nota: Incluye artículos del Emerging Sources Citation Index (ESCI).</t>
  </si>
  <si>
    <t>III.14 FACTOR DE IMPACTO RELATIVO AL MUNDO*, POR PAÍS Y QUINQUENIO, 2008-2020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</si>
</sst>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_-* #,##0_-;\-* #,##0_-;_-* &quot;-&quot;??_-;_-@_-"/>
    <numFmt numFmtId="165" formatCode="#,##0_ ;\-#,##0\ "/>
    <numFmt numFmtId="166" formatCode="#,##0.0"/>
    <numFmt numFmtId="167" formatCode="#,##0.00_ ;[Red]\-#,##0.00\ "/>
    <numFmt numFmtId="168" formatCode="#,##0.00_ ;\-#,##0.00\ "/>
    <numFmt numFmtId="169" formatCode="0.0%"/>
    <numFmt numFmtId="170" formatCode="0.0000"/>
    <numFmt numFmtId="171" formatCode="0.000"/>
  </numFmts>
  <fonts count="52">
    <font>
      <sz val="11"/>
      <color theme="1"/>
      <name val="Calibri"/>
      <family val="2"/>
      <scheme val="minor"/>
    </font>
    <font>
      <sz val="11"/>
      <color theme="1"/>
      <name val="Calibri"/>
      <family val="2"/>
      <scheme val="minor"/>
    </font>
    <font>
      <u/>
      <sz val="11"/>
      <color theme="10"/>
      <name val="Calibri"/>
      <family val="2"/>
      <scheme val="minor"/>
    </font>
    <font>
      <sz val="12"/>
      <color theme="1"/>
      <name val="Montserrat"/>
    </font>
    <font>
      <sz val="11"/>
      <color theme="1"/>
      <name val="Montserrat"/>
    </font>
    <font>
      <b/>
      <sz val="12"/>
      <color theme="1"/>
      <name val="Montserrat"/>
    </font>
    <font>
      <b/>
      <sz val="16"/>
      <color rgb="FF9F2241"/>
      <name val="Montserrat"/>
    </font>
    <font>
      <b/>
      <sz val="12"/>
      <name val="Montserrat"/>
    </font>
    <font>
      <b/>
      <sz val="11"/>
      <color theme="1"/>
      <name val="Montserrat"/>
    </font>
    <font>
      <sz val="10"/>
      <name val="Arial"/>
      <family val="2"/>
    </font>
    <font>
      <b/>
      <sz val="12"/>
      <color rgb="FF000000"/>
      <name val="Montserrat"/>
    </font>
    <font>
      <sz val="12"/>
      <name val="Montserrat"/>
    </font>
    <font>
      <sz val="12"/>
      <color indexed="8"/>
      <name val="Montserrat"/>
    </font>
    <font>
      <b/>
      <sz val="12"/>
      <color indexed="8"/>
      <name val="Montserrat"/>
    </font>
    <font>
      <sz val="10"/>
      <name val="Geneva"/>
    </font>
    <font>
      <sz val="10"/>
      <name val="Montserrat"/>
    </font>
    <font>
      <b/>
      <sz val="16"/>
      <color rgb="FFFF0000"/>
      <name val="Calibri"/>
      <family val="2"/>
      <scheme val="minor"/>
    </font>
    <font>
      <sz val="10"/>
      <color theme="1"/>
      <name val="Montserrat"/>
    </font>
    <font>
      <b/>
      <sz val="9"/>
      <color theme="1"/>
      <name val="Montserrat"/>
    </font>
    <font>
      <sz val="9"/>
      <color theme="1"/>
      <name val="Calibri"/>
      <family val="2"/>
      <scheme val="minor"/>
    </font>
    <font>
      <b/>
      <sz val="9"/>
      <name val="Montserrat"/>
    </font>
    <font>
      <sz val="9"/>
      <color theme="1"/>
      <name val="Montserrat"/>
    </font>
    <font>
      <b/>
      <sz val="9"/>
      <color theme="0"/>
      <name val="Montserrat"/>
    </font>
    <font>
      <sz val="8"/>
      <color theme="1"/>
      <name val="Montserrat"/>
    </font>
    <font>
      <sz val="8"/>
      <color theme="1"/>
      <name val="Calibri"/>
      <family val="2"/>
      <scheme val="minor"/>
    </font>
    <font>
      <b/>
      <sz val="12"/>
      <color theme="0"/>
      <name val="Montserrat"/>
    </font>
    <font>
      <b/>
      <sz val="11"/>
      <color theme="0"/>
      <name val="Montserrat"/>
    </font>
    <font>
      <b/>
      <sz val="10"/>
      <color theme="0"/>
      <name val="Montserrat"/>
    </font>
    <font>
      <b/>
      <sz val="9"/>
      <color rgb="FFFF0000"/>
      <name val="Calibri"/>
      <family val="2"/>
      <scheme val="minor"/>
    </font>
    <font>
      <b/>
      <sz val="9"/>
      <color rgb="FF000000"/>
      <name val="Montserrat"/>
    </font>
    <font>
      <sz val="9"/>
      <color rgb="FF000000"/>
      <name val="Montserrat"/>
    </font>
    <font>
      <b/>
      <sz val="9"/>
      <color indexed="8"/>
      <name val="Montserrat"/>
    </font>
    <font>
      <b/>
      <sz val="9"/>
      <color theme="1"/>
      <name val="Calibri"/>
      <family val="2"/>
      <scheme val="minor"/>
    </font>
    <font>
      <sz val="9"/>
      <color indexed="8"/>
      <name val="Montserrat"/>
    </font>
    <font>
      <sz val="9"/>
      <name val="Montserrat"/>
    </font>
    <font>
      <b/>
      <sz val="8"/>
      <name val="Montserrat"/>
    </font>
    <font>
      <b/>
      <vertAlign val="superscript"/>
      <sz val="9"/>
      <color rgb="FF000000"/>
      <name val="Montserrat"/>
    </font>
    <font>
      <sz val="12"/>
      <color theme="0"/>
      <name val="Montserrat"/>
    </font>
    <font>
      <b/>
      <vertAlign val="superscript"/>
      <sz val="9"/>
      <color indexed="8"/>
      <name val="Montserrat"/>
    </font>
    <font>
      <sz val="8"/>
      <name val="Montserrat"/>
    </font>
    <font>
      <sz val="8"/>
      <color indexed="8"/>
      <name val="Montserrat"/>
    </font>
    <font>
      <i/>
      <sz val="8"/>
      <name val="Montserrat"/>
    </font>
    <font>
      <sz val="9"/>
      <color rgb="FFFF0000"/>
      <name val="Montserrat"/>
    </font>
    <font>
      <b/>
      <sz val="10"/>
      <color rgb="FFFF0000"/>
      <name val="Montserrat"/>
    </font>
    <font>
      <b/>
      <sz val="9"/>
      <color rgb="FFFF0000"/>
      <name val="Montserrat"/>
    </font>
    <font>
      <vertAlign val="superscript"/>
      <sz val="9"/>
      <color theme="1"/>
      <name val="Montserrat"/>
    </font>
    <font>
      <sz val="11"/>
      <color theme="1"/>
      <name val="Montserrat"/>
      <family val="2"/>
    </font>
    <font>
      <sz val="11"/>
      <color theme="0"/>
      <name val="Montserrat"/>
    </font>
    <font>
      <sz val="10"/>
      <color theme="0"/>
      <name val="Montserrat"/>
    </font>
    <font>
      <b/>
      <sz val="14"/>
      <color rgb="FF0070C0"/>
      <name val="Montserrat"/>
    </font>
    <font>
      <b/>
      <u/>
      <sz val="14"/>
      <color rgb="FF0070C0"/>
      <name val="Calibri"/>
      <family val="2"/>
      <scheme val="minor"/>
    </font>
    <font>
      <b/>
      <u/>
      <sz val="14"/>
      <color rgb="FF0070C0"/>
      <name val="Montserrat"/>
    </font>
  </fonts>
  <fills count="7">
    <fill>
      <patternFill patternType="none"/>
    </fill>
    <fill>
      <patternFill patternType="gray125"/>
    </fill>
    <fill>
      <patternFill patternType="solid">
        <fgColor theme="0"/>
        <bgColor indexed="64"/>
      </patternFill>
    </fill>
    <fill>
      <patternFill patternType="solid">
        <fgColor rgb="FF621132"/>
        <bgColor indexed="64"/>
      </patternFill>
    </fill>
    <fill>
      <patternFill patternType="solid">
        <fgColor rgb="FFD4C19C"/>
        <bgColor indexed="64"/>
      </patternFill>
    </fill>
    <fill>
      <patternFill patternType="solid">
        <fgColor rgb="FF621132"/>
        <bgColor rgb="FF000000"/>
      </patternFill>
    </fill>
    <fill>
      <patternFill patternType="solid">
        <fgColor rgb="FFD4C19C"/>
        <bgColor rgb="FF000000"/>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0" fontId="9" fillId="0" borderId="0">
      <alignment horizontal="left" wrapText="1"/>
    </xf>
    <xf numFmtId="0" fontId="14" fillId="0" borderId="0"/>
    <xf numFmtId="0" fontId="46" fillId="0" borderId="0"/>
    <xf numFmtId="43" fontId="46" fillId="0" borderId="0" applyFont="0" applyFill="0" applyBorder="0" applyAlignment="0" applyProtection="0"/>
    <xf numFmtId="0" fontId="1" fillId="0" borderId="0"/>
    <xf numFmtId="43" fontId="1" fillId="0" borderId="0" applyFont="0" applyFill="0" applyBorder="0" applyAlignment="0" applyProtection="0"/>
  </cellStyleXfs>
  <cellXfs count="484">
    <xf numFmtId="0" fontId="0" fillId="0" borderId="0" xfId="0"/>
    <xf numFmtId="0" fontId="3" fillId="0" borderId="0" xfId="0" applyFont="1"/>
    <xf numFmtId="0" fontId="4" fillId="0" borderId="0" xfId="0" applyFont="1"/>
    <xf numFmtId="0" fontId="5" fillId="0" borderId="0" xfId="0" applyFont="1"/>
    <xf numFmtId="0" fontId="3" fillId="0" borderId="0" xfId="0" applyFont="1" applyFill="1" applyBorder="1" applyAlignment="1">
      <alignment horizontal="center" vertical="center"/>
    </xf>
    <xf numFmtId="0" fontId="11" fillId="0" borderId="0" xfId="5" applyFont="1" applyAlignment="1"/>
    <xf numFmtId="0" fontId="3" fillId="2" borderId="0" xfId="0" applyFont="1" applyFill="1" applyAlignment="1"/>
    <xf numFmtId="0" fontId="12" fillId="2" borderId="0" xfId="5" applyFont="1" applyFill="1" applyBorder="1" applyAlignment="1">
      <alignment horizontal="left"/>
    </xf>
    <xf numFmtId="0" fontId="11" fillId="2" borderId="0" xfId="5" applyFont="1" applyFill="1" applyBorder="1" applyAlignment="1"/>
    <xf numFmtId="0" fontId="12" fillId="2" borderId="0" xfId="5" applyFont="1" applyFill="1" applyAlignment="1"/>
    <xf numFmtId="0" fontId="11" fillId="0" borderId="0" xfId="5" applyFont="1" applyFill="1" applyAlignment="1"/>
    <xf numFmtId="0" fontId="7" fillId="0" borderId="0" xfId="0" applyFont="1"/>
    <xf numFmtId="0" fontId="11" fillId="2" borderId="0" xfId="5" applyFont="1" applyFill="1" applyBorder="1" applyAlignment="1">
      <alignment horizontal="left" vertical="center" wrapText="1"/>
    </xf>
    <xf numFmtId="43" fontId="8" fillId="0" borderId="0" xfId="1" applyNumberFormat="1" applyFont="1" applyFill="1" applyBorder="1" applyAlignment="1">
      <alignment horizontal="center" vertical="center"/>
    </xf>
    <xf numFmtId="0" fontId="0" fillId="0" borderId="0" xfId="0" applyAlignment="1">
      <alignment horizontal="center" vertical="center"/>
    </xf>
    <xf numFmtId="0" fontId="4" fillId="0" borderId="0" xfId="0" applyFont="1" applyAlignment="1">
      <alignment vertical="center" wrapText="1"/>
    </xf>
    <xf numFmtId="0" fontId="16" fillId="0" borderId="0" xfId="0" applyFont="1"/>
    <xf numFmtId="0" fontId="19" fillId="0" borderId="0" xfId="0" applyFont="1"/>
    <xf numFmtId="0" fontId="19" fillId="0" borderId="0" xfId="0" applyFont="1" applyAlignment="1">
      <alignment vertical="center"/>
    </xf>
    <xf numFmtId="0" fontId="0" fillId="0" borderId="0" xfId="0" applyAlignment="1">
      <alignment vertical="center"/>
    </xf>
    <xf numFmtId="164" fontId="21" fillId="0" borderId="13" xfId="1" applyNumberFormat="1" applyFont="1" applyFill="1" applyBorder="1" applyAlignment="1">
      <alignment horizontal="center" vertical="center"/>
    </xf>
    <xf numFmtId="164" fontId="21" fillId="0" borderId="3" xfId="1" applyNumberFormat="1" applyFont="1" applyFill="1" applyBorder="1" applyAlignment="1">
      <alignment horizontal="center" vertical="center"/>
    </xf>
    <xf numFmtId="164" fontId="18" fillId="0" borderId="14" xfId="1" applyNumberFormat="1" applyFont="1" applyFill="1" applyBorder="1" applyAlignment="1">
      <alignment horizontal="center" vertical="center"/>
    </xf>
    <xf numFmtId="164" fontId="21" fillId="0" borderId="4" xfId="1" applyNumberFormat="1" applyFont="1" applyFill="1" applyBorder="1" applyAlignment="1">
      <alignment horizontal="center" vertical="center"/>
    </xf>
    <xf numFmtId="164" fontId="21" fillId="0" borderId="0" xfId="1" applyNumberFormat="1" applyFont="1" applyFill="1" applyBorder="1" applyAlignment="1">
      <alignment horizontal="center" vertical="center"/>
    </xf>
    <xf numFmtId="164" fontId="18" fillId="0" borderId="8" xfId="1" applyNumberFormat="1" applyFont="1" applyFill="1" applyBorder="1" applyAlignment="1">
      <alignment horizontal="center" vertical="center"/>
    </xf>
    <xf numFmtId="164" fontId="18" fillId="0" borderId="9" xfId="1" applyNumberFormat="1" applyFont="1" applyFill="1" applyBorder="1" applyAlignment="1">
      <alignment horizontal="center" vertical="center"/>
    </xf>
    <xf numFmtId="164" fontId="18" fillId="0" borderId="1" xfId="1" applyNumberFormat="1" applyFont="1" applyFill="1" applyBorder="1" applyAlignment="1">
      <alignment horizontal="center" vertical="center"/>
    </xf>
    <xf numFmtId="164" fontId="18" fillId="0" borderId="10" xfId="1" applyNumberFormat="1" applyFont="1" applyFill="1" applyBorder="1" applyAlignment="1">
      <alignment horizontal="center" vertical="center"/>
    </xf>
    <xf numFmtId="0" fontId="24" fillId="0" borderId="0" xfId="0" applyFont="1"/>
    <xf numFmtId="0" fontId="19" fillId="0" borderId="0" xfId="0" applyFont="1" applyAlignment="1">
      <alignment horizontal="center" vertical="center"/>
    </xf>
    <xf numFmtId="0" fontId="24" fillId="0" borderId="0" xfId="0" applyFont="1" applyAlignment="1">
      <alignment vertical="center"/>
    </xf>
    <xf numFmtId="0" fontId="0" fillId="0" borderId="0" xfId="0" applyFill="1" applyAlignment="1">
      <alignment vertical="center"/>
    </xf>
    <xf numFmtId="43" fontId="21" fillId="0" borderId="0" xfId="1" applyNumberFormat="1" applyFont="1" applyFill="1" applyBorder="1" applyAlignment="1">
      <alignment horizontal="center" vertical="center"/>
    </xf>
    <xf numFmtId="43" fontId="18" fillId="0" borderId="0" xfId="1" applyNumberFormat="1" applyFont="1" applyFill="1" applyBorder="1" applyAlignment="1">
      <alignment horizontal="center" vertical="center"/>
    </xf>
    <xf numFmtId="43" fontId="18" fillId="0" borderId="8" xfId="1" applyNumberFormat="1" applyFont="1" applyFill="1" applyBorder="1" applyAlignment="1">
      <alignment horizontal="center" vertical="center"/>
    </xf>
    <xf numFmtId="43" fontId="18" fillId="0" borderId="1" xfId="1" applyNumberFormat="1" applyFont="1" applyFill="1" applyBorder="1" applyAlignment="1">
      <alignment horizontal="center" vertical="center"/>
    </xf>
    <xf numFmtId="43" fontId="18" fillId="0" borderId="10" xfId="1" applyNumberFormat="1" applyFont="1" applyFill="1" applyBorder="1" applyAlignment="1">
      <alignment horizontal="center" vertical="center"/>
    </xf>
    <xf numFmtId="0" fontId="20" fillId="4" borderId="5" xfId="0" applyFont="1" applyFill="1" applyBorder="1" applyAlignment="1">
      <alignment horizontal="center" vertical="center" wrapText="1"/>
    </xf>
    <xf numFmtId="0" fontId="20" fillId="4" borderId="2" xfId="0" applyFont="1" applyFill="1" applyBorder="1" applyAlignment="1">
      <alignment horizontal="center" vertical="center"/>
    </xf>
    <xf numFmtId="0" fontId="20" fillId="4" borderId="7" xfId="0" applyFont="1" applyFill="1" applyBorder="1" applyAlignment="1">
      <alignment horizontal="center" vertical="center" wrapText="1"/>
    </xf>
    <xf numFmtId="0" fontId="21" fillId="4" borderId="11" xfId="0" applyFont="1" applyFill="1" applyBorder="1" applyAlignment="1">
      <alignment vertical="center"/>
    </xf>
    <xf numFmtId="0" fontId="18" fillId="4" borderId="12" xfId="0" applyFont="1" applyFill="1" applyBorder="1" applyAlignment="1">
      <alignment vertical="center"/>
    </xf>
    <xf numFmtId="0" fontId="20" fillId="4" borderId="5" xfId="0" applyFont="1" applyFill="1" applyBorder="1" applyAlignment="1">
      <alignment horizontal="center" vertical="center"/>
    </xf>
    <xf numFmtId="0" fontId="21" fillId="4" borderId="11" xfId="0" applyFont="1" applyFill="1" applyBorder="1"/>
    <xf numFmtId="0" fontId="18" fillId="4" borderId="12" xfId="0" applyFont="1" applyFill="1" applyBorder="1"/>
    <xf numFmtId="0" fontId="7" fillId="4" borderId="2" xfId="0" applyFont="1" applyFill="1" applyBorder="1" applyAlignment="1">
      <alignment horizontal="center" vertical="center"/>
    </xf>
    <xf numFmtId="0" fontId="20" fillId="4" borderId="7" xfId="0" applyFont="1" applyFill="1" applyBorder="1" applyAlignment="1">
      <alignment horizontal="center" vertical="center"/>
    </xf>
    <xf numFmtId="0" fontId="7" fillId="4" borderId="5" xfId="0" applyFont="1" applyFill="1" applyBorder="1" applyAlignment="1">
      <alignment horizontal="center" vertical="center"/>
    </xf>
    <xf numFmtId="0" fontId="3" fillId="4" borderId="11" xfId="0" applyFont="1" applyFill="1" applyBorder="1"/>
    <xf numFmtId="0" fontId="5" fillId="4" borderId="12" xfId="0" applyFont="1" applyFill="1" applyBorder="1"/>
    <xf numFmtId="0" fontId="3" fillId="4" borderId="12" xfId="0" applyFont="1" applyFill="1" applyBorder="1"/>
    <xf numFmtId="0" fontId="21" fillId="4" borderId="12" xfId="0" applyFont="1" applyFill="1" applyBorder="1"/>
    <xf numFmtId="165" fontId="21" fillId="0" borderId="8" xfId="1" applyNumberFormat="1" applyFont="1" applyFill="1" applyBorder="1" applyAlignment="1">
      <alignment horizontal="center" vertical="center"/>
    </xf>
    <xf numFmtId="165" fontId="18" fillId="0" borderId="1" xfId="0" applyNumberFormat="1" applyFont="1" applyFill="1" applyBorder="1" applyAlignment="1">
      <alignment horizontal="center" vertical="center"/>
    </xf>
    <xf numFmtId="165" fontId="18" fillId="0" borderId="10" xfId="1" applyNumberFormat="1" applyFont="1" applyFill="1" applyBorder="1" applyAlignment="1">
      <alignment horizontal="center" vertical="center"/>
    </xf>
    <xf numFmtId="0" fontId="5" fillId="4" borderId="11" xfId="0" applyFont="1" applyFill="1" applyBorder="1"/>
    <xf numFmtId="165" fontId="5" fillId="4" borderId="7" xfId="1" applyNumberFormat="1" applyFont="1" applyFill="1" applyBorder="1" applyAlignment="1">
      <alignment horizontal="left" vertical="center" indent="4"/>
    </xf>
    <xf numFmtId="0" fontId="4" fillId="0" borderId="0" xfId="0" applyFont="1" applyAlignment="1">
      <alignment horizontal="left" vertical="center" wrapText="1" indent="4"/>
    </xf>
    <xf numFmtId="0" fontId="0" fillId="0" borderId="0" xfId="0" applyAlignment="1">
      <alignment horizontal="left" indent="4"/>
    </xf>
    <xf numFmtId="165" fontId="18" fillId="4" borderId="7" xfId="1" applyNumberFormat="1" applyFont="1" applyFill="1" applyBorder="1" applyAlignment="1">
      <alignment horizontal="center" vertical="center"/>
    </xf>
    <xf numFmtId="165" fontId="18" fillId="0" borderId="8" xfId="1" applyNumberFormat="1" applyFont="1" applyFill="1" applyBorder="1" applyAlignment="1">
      <alignment horizontal="right" vertical="center"/>
    </xf>
    <xf numFmtId="0" fontId="18" fillId="4" borderId="11" xfId="0" applyFont="1" applyFill="1" applyBorder="1"/>
    <xf numFmtId="165" fontId="18" fillId="0" borderId="10" xfId="1" applyNumberFormat="1" applyFont="1" applyFill="1" applyBorder="1" applyAlignment="1">
      <alignment horizontal="right" vertical="center"/>
    </xf>
    <xf numFmtId="168" fontId="3" fillId="0" borderId="0" xfId="1" applyNumberFormat="1" applyFont="1" applyFill="1" applyBorder="1" applyAlignment="1">
      <alignment horizontal="center" vertical="center"/>
    </xf>
    <xf numFmtId="168" fontId="5" fillId="0" borderId="0" xfId="1" applyNumberFormat="1" applyFont="1" applyFill="1" applyBorder="1" applyAlignment="1">
      <alignment horizontal="center" vertical="center"/>
    </xf>
    <xf numFmtId="168" fontId="3" fillId="0" borderId="1" xfId="1" applyNumberFormat="1" applyFont="1" applyFill="1" applyBorder="1" applyAlignment="1">
      <alignment horizontal="center" vertical="center"/>
    </xf>
    <xf numFmtId="165" fontId="5" fillId="4" borderId="7" xfId="1" applyNumberFormat="1" applyFont="1" applyFill="1" applyBorder="1" applyAlignment="1">
      <alignment horizontal="center" vertical="center" wrapText="1"/>
    </xf>
    <xf numFmtId="168" fontId="5" fillId="0" borderId="8" xfId="1" applyNumberFormat="1" applyFont="1" applyFill="1" applyBorder="1" applyAlignment="1">
      <alignment horizontal="center" vertical="center"/>
    </xf>
    <xf numFmtId="168" fontId="5" fillId="0" borderId="10" xfId="1" applyNumberFormat="1" applyFont="1" applyFill="1" applyBorder="1" applyAlignment="1">
      <alignment horizontal="center" vertical="center"/>
    </xf>
    <xf numFmtId="165" fontId="18" fillId="4" borderId="7" xfId="1" applyNumberFormat="1" applyFont="1" applyFill="1" applyBorder="1" applyAlignment="1">
      <alignment horizontal="center" vertical="center" wrapText="1"/>
    </xf>
    <xf numFmtId="2" fontId="21" fillId="0" borderId="0" xfId="2" applyNumberFormat="1" applyFont="1" applyFill="1" applyBorder="1" applyAlignment="1">
      <alignment horizontal="center" vertical="center"/>
    </xf>
    <xf numFmtId="2" fontId="18" fillId="0" borderId="8" xfId="2" applyNumberFormat="1" applyFont="1" applyFill="1" applyBorder="1" applyAlignment="1">
      <alignment horizontal="center" vertical="center"/>
    </xf>
    <xf numFmtId="2" fontId="19" fillId="0" borderId="0" xfId="0" applyNumberFormat="1" applyFont="1"/>
    <xf numFmtId="0" fontId="28" fillId="0" borderId="0" xfId="0" applyFont="1"/>
    <xf numFmtId="2" fontId="18" fillId="0" borderId="0" xfId="2" applyNumberFormat="1" applyFont="1" applyFill="1" applyBorder="1" applyAlignment="1">
      <alignment horizontal="center" vertical="center"/>
    </xf>
    <xf numFmtId="2" fontId="21" fillId="0" borderId="1" xfId="2" applyNumberFormat="1" applyFont="1" applyFill="1" applyBorder="1" applyAlignment="1">
      <alignment horizontal="center" vertical="center"/>
    </xf>
    <xf numFmtId="2" fontId="18" fillId="0" borderId="10" xfId="2" applyNumberFormat="1" applyFont="1" applyFill="1" applyBorder="1" applyAlignment="1">
      <alignment horizontal="center" vertical="center"/>
    </xf>
    <xf numFmtId="164" fontId="3" fillId="0" borderId="0" xfId="1" applyNumberFormat="1" applyFont="1" applyFill="1" applyBorder="1" applyAlignment="1">
      <alignment vertical="center"/>
    </xf>
    <xf numFmtId="164" fontId="5" fillId="0" borderId="0" xfId="1" applyNumberFormat="1" applyFont="1" applyFill="1" applyBorder="1" applyAlignment="1">
      <alignment vertical="center"/>
    </xf>
    <xf numFmtId="164" fontId="5" fillId="0" borderId="1" xfId="1" applyNumberFormat="1" applyFont="1" applyFill="1" applyBorder="1" applyAlignment="1">
      <alignment vertical="center"/>
    </xf>
    <xf numFmtId="164" fontId="3" fillId="0" borderId="8" xfId="1" applyNumberFormat="1" applyFont="1" applyFill="1" applyBorder="1" applyAlignment="1">
      <alignment vertical="center"/>
    </xf>
    <xf numFmtId="164" fontId="5" fillId="0" borderId="8" xfId="1" applyNumberFormat="1" applyFont="1" applyFill="1" applyBorder="1" applyAlignment="1">
      <alignment vertical="center"/>
    </xf>
    <xf numFmtId="164" fontId="5" fillId="0" borderId="10" xfId="1" applyNumberFormat="1" applyFont="1" applyFill="1" applyBorder="1" applyAlignment="1">
      <alignment vertical="center"/>
    </xf>
    <xf numFmtId="164" fontId="21" fillId="0" borderId="0" xfId="1" applyNumberFormat="1" applyFont="1" applyFill="1" applyBorder="1" applyAlignment="1">
      <alignment vertical="center"/>
    </xf>
    <xf numFmtId="164" fontId="21" fillId="0" borderId="8" xfId="1" applyNumberFormat="1" applyFont="1" applyFill="1" applyBorder="1" applyAlignment="1">
      <alignment vertical="center"/>
    </xf>
    <xf numFmtId="164" fontId="18" fillId="0" borderId="0" xfId="1" applyNumberFormat="1" applyFont="1" applyFill="1" applyBorder="1" applyAlignment="1">
      <alignment vertical="center"/>
    </xf>
    <xf numFmtId="164" fontId="18" fillId="0" borderId="8" xfId="1" applyNumberFormat="1" applyFont="1" applyFill="1" applyBorder="1" applyAlignment="1">
      <alignment vertical="center"/>
    </xf>
    <xf numFmtId="164" fontId="18" fillId="0" borderId="1" xfId="1" applyNumberFormat="1" applyFont="1" applyFill="1" applyBorder="1" applyAlignment="1">
      <alignment vertical="center"/>
    </xf>
    <xf numFmtId="164" fontId="18" fillId="0" borderId="10" xfId="1" applyNumberFormat="1" applyFont="1" applyFill="1" applyBorder="1" applyAlignment="1">
      <alignment vertical="center"/>
    </xf>
    <xf numFmtId="0" fontId="3" fillId="4" borderId="15" xfId="0" applyFont="1" applyFill="1" applyBorder="1"/>
    <xf numFmtId="43" fontId="21" fillId="0" borderId="0" xfId="1" applyNumberFormat="1" applyFont="1" applyFill="1" applyBorder="1" applyAlignment="1">
      <alignment vertical="center"/>
    </xf>
    <xf numFmtId="43" fontId="18" fillId="0" borderId="0" xfId="1" applyNumberFormat="1" applyFont="1" applyFill="1" applyBorder="1" applyAlignment="1">
      <alignment vertical="center"/>
    </xf>
    <xf numFmtId="43" fontId="21" fillId="0" borderId="1" xfId="1" applyNumberFormat="1" applyFont="1" applyFill="1" applyBorder="1" applyAlignment="1">
      <alignment vertical="center"/>
    </xf>
    <xf numFmtId="43" fontId="21" fillId="0" borderId="8" xfId="1" applyNumberFormat="1" applyFont="1" applyFill="1" applyBorder="1" applyAlignment="1">
      <alignment horizontal="center" vertical="center"/>
    </xf>
    <xf numFmtId="43" fontId="21" fillId="0" borderId="1" xfId="1" applyNumberFormat="1" applyFont="1" applyFill="1" applyBorder="1" applyAlignment="1">
      <alignment horizontal="center" vertical="center"/>
    </xf>
    <xf numFmtId="43" fontId="21" fillId="0" borderId="10" xfId="1" applyNumberFormat="1" applyFont="1" applyFill="1" applyBorder="1" applyAlignment="1">
      <alignment horizontal="center" vertical="center"/>
    </xf>
    <xf numFmtId="0" fontId="0" fillId="2" borderId="0" xfId="0" applyFill="1"/>
    <xf numFmtId="169" fontId="0" fillId="2" borderId="0" xfId="2" applyNumberFormat="1" applyFont="1" applyFill="1"/>
    <xf numFmtId="0" fontId="21" fillId="2" borderId="0" xfId="0" applyFont="1" applyFill="1"/>
    <xf numFmtId="0" fontId="21" fillId="0" borderId="0" xfId="0" applyFont="1" applyAlignment="1">
      <alignment horizontal="center" vertical="center"/>
    </xf>
    <xf numFmtId="0" fontId="21" fillId="0" borderId="0" xfId="0" applyFont="1"/>
    <xf numFmtId="3" fontId="29" fillId="4" borderId="5" xfId="5" applyNumberFormat="1" applyFont="1" applyFill="1" applyBorder="1" applyAlignment="1">
      <alignment horizontal="center" vertical="center" wrapText="1"/>
    </xf>
    <xf numFmtId="3" fontId="29" fillId="4" borderId="2" xfId="5" applyNumberFormat="1" applyFont="1" applyFill="1" applyBorder="1" applyAlignment="1">
      <alignment horizontal="center" vertical="center" wrapText="1"/>
    </xf>
    <xf numFmtId="3" fontId="29" fillId="4" borderId="7" xfId="5" applyNumberFormat="1" applyFont="1" applyFill="1" applyBorder="1" applyAlignment="1">
      <alignment horizontal="center" vertical="center" wrapText="1"/>
    </xf>
    <xf numFmtId="0" fontId="19" fillId="0" borderId="0" xfId="0" applyFont="1" applyAlignment="1">
      <alignment horizontal="center" vertical="center" wrapText="1"/>
    </xf>
    <xf numFmtId="0" fontId="30" fillId="4" borderId="11" xfId="5" applyNumberFormat="1" applyFont="1" applyFill="1" applyBorder="1" applyAlignment="1">
      <alignment horizontal="center"/>
    </xf>
    <xf numFmtId="3" fontId="30" fillId="0" borderId="0" xfId="5" applyNumberFormat="1" applyFont="1" applyFill="1" applyBorder="1" applyAlignment="1">
      <alignment horizontal="center"/>
    </xf>
    <xf numFmtId="3" fontId="30" fillId="0" borderId="8" xfId="5" applyNumberFormat="1" applyFont="1" applyFill="1" applyBorder="1" applyAlignment="1">
      <alignment horizontal="center"/>
    </xf>
    <xf numFmtId="0" fontId="30" fillId="4" borderId="12" xfId="5" applyNumberFormat="1" applyFont="1" applyFill="1" applyBorder="1" applyAlignment="1">
      <alignment horizontal="center"/>
    </xf>
    <xf numFmtId="3" fontId="30" fillId="0" borderId="10" xfId="5" applyNumberFormat="1" applyFont="1" applyFill="1" applyBorder="1" applyAlignment="1">
      <alignment horizontal="center"/>
    </xf>
    <xf numFmtId="3" fontId="30" fillId="0" borderId="1" xfId="5" applyNumberFormat="1" applyFont="1" applyFill="1" applyBorder="1" applyAlignment="1">
      <alignment horizontal="center"/>
    </xf>
    <xf numFmtId="0" fontId="31" fillId="4" borderId="2" xfId="5" applyFont="1" applyFill="1" applyBorder="1" applyAlignment="1">
      <alignment horizontal="center" vertical="center" wrapText="1"/>
    </xf>
    <xf numFmtId="0" fontId="32" fillId="0" borderId="0" xfId="0" applyFont="1" applyAlignment="1">
      <alignment horizontal="center" vertical="center" wrapText="1"/>
    </xf>
    <xf numFmtId="0" fontId="31" fillId="4" borderId="7" xfId="5" applyFont="1" applyFill="1" applyBorder="1" applyAlignment="1">
      <alignment horizontal="center" vertical="center" wrapText="1"/>
    </xf>
    <xf numFmtId="0" fontId="31" fillId="4" borderId="5" xfId="5" applyFont="1" applyFill="1" applyBorder="1" applyAlignment="1">
      <alignment horizontal="center" vertical="center" wrapText="1"/>
    </xf>
    <xf numFmtId="0" fontId="33" fillId="4" borderId="11" xfId="5" applyFont="1" applyFill="1" applyBorder="1" applyAlignment="1">
      <alignment horizontal="center"/>
    </xf>
    <xf numFmtId="0" fontId="33" fillId="4" borderId="12" xfId="5" applyFont="1" applyFill="1" applyBorder="1" applyAlignment="1">
      <alignment horizontal="center"/>
    </xf>
    <xf numFmtId="0" fontId="12" fillId="4" borderId="11" xfId="5" applyFont="1" applyFill="1" applyBorder="1" applyAlignment="1"/>
    <xf numFmtId="0" fontId="31" fillId="4" borderId="5" xfId="5" applyFont="1" applyFill="1" applyBorder="1" applyAlignment="1"/>
    <xf numFmtId="0" fontId="31" fillId="4" borderId="2" xfId="5" applyFont="1" applyFill="1" applyBorder="1" applyAlignment="1">
      <alignment horizontal="center"/>
    </xf>
    <xf numFmtId="0" fontId="31" fillId="4" borderId="7" xfId="5" applyFont="1" applyFill="1" applyBorder="1" applyAlignment="1">
      <alignment horizontal="center"/>
    </xf>
    <xf numFmtId="0" fontId="33" fillId="4" borderId="11" xfId="5" applyFont="1" applyFill="1" applyBorder="1" applyAlignment="1"/>
    <xf numFmtId="0" fontId="33" fillId="0" borderId="0" xfId="5" applyFont="1" applyFill="1" applyBorder="1" applyAlignment="1">
      <alignment horizontal="center"/>
    </xf>
    <xf numFmtId="0" fontId="33" fillId="0" borderId="8" xfId="5" applyFont="1" applyFill="1" applyBorder="1" applyAlignment="1">
      <alignment horizontal="center"/>
    </xf>
    <xf numFmtId="0" fontId="33" fillId="4" borderId="11" xfId="5" applyFont="1" applyFill="1" applyBorder="1" applyAlignment="1">
      <alignment wrapText="1"/>
    </xf>
    <xf numFmtId="0" fontId="33" fillId="0" borderId="0" xfId="5" applyFont="1" applyFill="1" applyBorder="1" applyAlignment="1">
      <alignment horizontal="center" vertical="center"/>
    </xf>
    <xf numFmtId="0" fontId="33" fillId="0" borderId="8" xfId="5" applyFont="1" applyFill="1" applyBorder="1" applyAlignment="1">
      <alignment horizontal="center" vertical="center"/>
    </xf>
    <xf numFmtId="0" fontId="31" fillId="4" borderId="12" xfId="5" applyFont="1" applyFill="1" applyBorder="1" applyAlignment="1"/>
    <xf numFmtId="164" fontId="31" fillId="0" borderId="1" xfId="1" applyNumberFormat="1" applyFont="1" applyFill="1" applyBorder="1" applyAlignment="1">
      <alignment horizontal="left" vertical="center" indent="2"/>
    </xf>
    <xf numFmtId="164" fontId="31" fillId="0" borderId="10" xfId="1" applyNumberFormat="1" applyFont="1" applyFill="1" applyBorder="1" applyAlignment="1">
      <alignment horizontal="left" vertical="center" indent="2"/>
    </xf>
    <xf numFmtId="164" fontId="31" fillId="0" borderId="1" xfId="1" applyNumberFormat="1" applyFont="1" applyFill="1" applyBorder="1" applyAlignment="1">
      <alignment horizontal="left" indent="2"/>
    </xf>
    <xf numFmtId="164" fontId="12" fillId="0" borderId="0" xfId="1" applyNumberFormat="1" applyFont="1" applyFill="1" applyBorder="1" applyAlignment="1"/>
    <xf numFmtId="164" fontId="12" fillId="0" borderId="8" xfId="1" applyNumberFormat="1" applyFont="1" applyFill="1" applyBorder="1" applyAlignment="1"/>
    <xf numFmtId="164" fontId="12" fillId="0" borderId="1" xfId="1" applyNumberFormat="1" applyFont="1" applyFill="1" applyBorder="1" applyAlignment="1"/>
    <xf numFmtId="164" fontId="12" fillId="0" borderId="10" xfId="1" applyNumberFormat="1" applyFont="1" applyFill="1" applyBorder="1" applyAlignment="1"/>
    <xf numFmtId="0" fontId="13" fillId="4" borderId="5" xfId="5" applyFont="1" applyFill="1" applyBorder="1" applyAlignment="1">
      <alignment horizontal="center"/>
    </xf>
    <xf numFmtId="0" fontId="12" fillId="4" borderId="12" xfId="5" applyFont="1" applyFill="1" applyBorder="1" applyAlignment="1"/>
    <xf numFmtId="0" fontId="33" fillId="0" borderId="1" xfId="5" applyFont="1" applyFill="1" applyBorder="1" applyAlignment="1">
      <alignment horizontal="center"/>
    </xf>
    <xf numFmtId="0" fontId="33" fillId="0" borderId="10" xfId="5" applyFont="1" applyFill="1" applyBorder="1" applyAlignment="1">
      <alignment horizontal="center"/>
    </xf>
    <xf numFmtId="0" fontId="31" fillId="4" borderId="5" xfId="5" applyFont="1" applyFill="1" applyBorder="1" applyAlignment="1">
      <alignment horizontal="center"/>
    </xf>
    <xf numFmtId="0" fontId="33" fillId="4" borderId="12" xfId="5" applyFont="1" applyFill="1" applyBorder="1" applyAlignment="1"/>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0" xfId="0" applyFont="1" applyFill="1" applyBorder="1" applyAlignment="1">
      <alignment horizontal="center" vertical="center"/>
    </xf>
    <xf numFmtId="0" fontId="10" fillId="4" borderId="2" xfId="5" applyFont="1" applyFill="1" applyBorder="1" applyAlignment="1">
      <alignment horizontal="center" vertical="center" wrapText="1"/>
    </xf>
    <xf numFmtId="0" fontId="10" fillId="4" borderId="7" xfId="5" applyFont="1" applyFill="1" applyBorder="1" applyAlignment="1">
      <alignment horizontal="center" vertical="center" wrapText="1"/>
    </xf>
    <xf numFmtId="0" fontId="10" fillId="6" borderId="5" xfId="5" applyFont="1" applyFill="1" applyBorder="1" applyAlignment="1">
      <alignment horizontal="center" vertical="center" wrapText="1"/>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20" fillId="4" borderId="2" xfId="5" applyFont="1" applyFill="1" applyBorder="1" applyAlignment="1">
      <alignment horizontal="center" vertical="center"/>
    </xf>
    <xf numFmtId="3" fontId="19" fillId="0" borderId="0" xfId="0" applyNumberFormat="1" applyFont="1"/>
    <xf numFmtId="3" fontId="20" fillId="0" borderId="1" xfId="5" applyNumberFormat="1" applyFont="1" applyFill="1" applyBorder="1" applyAlignment="1">
      <alignment horizontal="center" vertical="center"/>
    </xf>
    <xf numFmtId="0" fontId="20" fillId="4" borderId="7" xfId="5" applyFont="1" applyFill="1" applyBorder="1" applyAlignment="1">
      <alignment horizontal="center" vertical="center"/>
    </xf>
    <xf numFmtId="3" fontId="34" fillId="0" borderId="0" xfId="5" applyNumberFormat="1" applyFont="1" applyFill="1" applyBorder="1" applyAlignment="1">
      <alignment horizontal="center" vertical="center"/>
    </xf>
    <xf numFmtId="3" fontId="34" fillId="0" borderId="8" xfId="5" applyNumberFormat="1" applyFont="1" applyFill="1" applyBorder="1" applyAlignment="1">
      <alignment horizontal="center" vertical="center"/>
    </xf>
    <xf numFmtId="3" fontId="20" fillId="0" borderId="10" xfId="5" applyNumberFormat="1" applyFont="1" applyFill="1" applyBorder="1" applyAlignment="1">
      <alignment horizontal="center" vertical="center"/>
    </xf>
    <xf numFmtId="0" fontId="33" fillId="4" borderId="5" xfId="5" applyFont="1" applyFill="1" applyBorder="1" applyAlignment="1">
      <alignment horizontal="center" vertical="center"/>
    </xf>
    <xf numFmtId="0" fontId="33" fillId="4" borderId="11" xfId="5" applyFont="1" applyFill="1" applyBorder="1" applyAlignment="1">
      <alignment horizontal="center" vertical="center"/>
    </xf>
    <xf numFmtId="0" fontId="33" fillId="4" borderId="11" xfId="5" applyFont="1" applyFill="1" applyBorder="1" applyAlignment="1">
      <alignment horizontal="center" vertical="center" wrapText="1"/>
    </xf>
    <xf numFmtId="0" fontId="31" fillId="4" borderId="12" xfId="5" applyFont="1" applyFill="1" applyBorder="1" applyAlignment="1">
      <alignment horizontal="center" vertical="center"/>
    </xf>
    <xf numFmtId="0" fontId="31" fillId="4" borderId="1" xfId="5" applyFont="1" applyFill="1" applyBorder="1" applyAlignment="1">
      <alignment horizontal="center" vertical="center" wrapText="1"/>
    </xf>
    <xf numFmtId="0" fontId="23" fillId="0" borderId="0" xfId="0" applyFont="1"/>
    <xf numFmtId="0" fontId="31" fillId="4" borderId="10" xfId="5" applyFont="1" applyFill="1" applyBorder="1" applyAlignment="1">
      <alignment horizontal="center" vertical="center" wrapText="1"/>
    </xf>
    <xf numFmtId="0" fontId="33" fillId="4" borderId="15" xfId="5" applyFont="1" applyFill="1" applyBorder="1" applyAlignment="1">
      <alignment horizontal="center" vertical="center" wrapText="1"/>
    </xf>
    <xf numFmtId="0" fontId="33" fillId="4" borderId="12" xfId="5" applyFont="1" applyFill="1" applyBorder="1" applyAlignment="1">
      <alignment horizontal="center" vertical="center" wrapText="1"/>
    </xf>
    <xf numFmtId="2" fontId="33" fillId="0" borderId="3" xfId="5" applyNumberFormat="1" applyFont="1" applyFill="1" applyBorder="1" applyAlignment="1">
      <alignment horizontal="center" vertical="center" wrapText="1"/>
    </xf>
    <xf numFmtId="0" fontId="33" fillId="0" borderId="3" xfId="5" applyFont="1" applyFill="1" applyBorder="1" applyAlignment="1">
      <alignment horizontal="center" vertical="center" wrapText="1"/>
    </xf>
    <xf numFmtId="2" fontId="33" fillId="0" borderId="14" xfId="5" applyNumberFormat="1" applyFont="1" applyFill="1" applyBorder="1" applyAlignment="1">
      <alignment horizontal="center" vertical="center" wrapText="1"/>
    </xf>
    <xf numFmtId="2" fontId="33" fillId="0" borderId="0" xfId="5" applyNumberFormat="1" applyFont="1" applyFill="1" applyBorder="1" applyAlignment="1">
      <alignment horizontal="center" vertical="center" wrapText="1"/>
    </xf>
    <xf numFmtId="0" fontId="33" fillId="0" borderId="0" xfId="5" applyFont="1" applyFill="1" applyBorder="1" applyAlignment="1">
      <alignment horizontal="center" vertical="center" wrapText="1"/>
    </xf>
    <xf numFmtId="2" fontId="33" fillId="0" borderId="8" xfId="5" applyNumberFormat="1" applyFont="1" applyFill="1" applyBorder="1" applyAlignment="1">
      <alignment horizontal="center" vertical="center" wrapText="1"/>
    </xf>
    <xf numFmtId="2" fontId="33" fillId="0" borderId="1" xfId="5" applyNumberFormat="1" applyFont="1" applyFill="1" applyBorder="1" applyAlignment="1">
      <alignment horizontal="center" vertical="center" wrapText="1"/>
    </xf>
    <xf numFmtId="0" fontId="33" fillId="0" borderId="10" xfId="5" applyFont="1" applyFill="1" applyBorder="1" applyAlignment="1">
      <alignment horizontal="center" vertical="center" wrapText="1"/>
    </xf>
    <xf numFmtId="0" fontId="37" fillId="3" borderId="1" xfId="5" applyFont="1" applyFill="1" applyBorder="1" applyAlignment="1"/>
    <xf numFmtId="0" fontId="25" fillId="3" borderId="1" xfId="5" applyFont="1" applyFill="1" applyBorder="1" applyAlignment="1"/>
    <xf numFmtId="0" fontId="25" fillId="3" borderId="13" xfId="5" applyFont="1" applyFill="1" applyBorder="1" applyAlignment="1"/>
    <xf numFmtId="0" fontId="37" fillId="3" borderId="3" xfId="5" applyFont="1" applyFill="1" applyBorder="1" applyAlignment="1"/>
    <xf numFmtId="0" fontId="37" fillId="3" borderId="14" xfId="5" applyFont="1" applyFill="1" applyBorder="1" applyAlignment="1"/>
    <xf numFmtId="0" fontId="37" fillId="3" borderId="4" xfId="5" applyFont="1" applyFill="1" applyBorder="1" applyAlignment="1"/>
    <xf numFmtId="0" fontId="37" fillId="3" borderId="0" xfId="5" applyFont="1" applyFill="1" applyBorder="1" applyAlignment="1"/>
    <xf numFmtId="0" fontId="37" fillId="3" borderId="8" xfId="5" applyFont="1" applyFill="1" applyBorder="1" applyAlignment="1"/>
    <xf numFmtId="0" fontId="34" fillId="0" borderId="0" xfId="5" applyFont="1" applyAlignment="1"/>
    <xf numFmtId="4" fontId="33" fillId="0" borderId="0" xfId="5" applyNumberFormat="1" applyFont="1" applyFill="1" applyBorder="1" applyAlignment="1">
      <alignment horizontal="center"/>
    </xf>
    <xf numFmtId="4" fontId="33" fillId="0" borderId="8" xfId="5" applyNumberFormat="1" applyFont="1" applyFill="1" applyBorder="1" applyAlignment="1">
      <alignment horizontal="center"/>
    </xf>
    <xf numFmtId="4" fontId="34" fillId="0" borderId="0" xfId="5" applyNumberFormat="1" applyFont="1" applyAlignment="1"/>
    <xf numFmtId="4" fontId="33" fillId="0" borderId="0" xfId="5" applyNumberFormat="1" applyFont="1" applyFill="1" applyBorder="1" applyAlignment="1">
      <alignment horizontal="center" vertical="center"/>
    </xf>
    <xf numFmtId="4" fontId="33" fillId="0" borderId="8" xfId="5" applyNumberFormat="1" applyFont="1" applyFill="1" applyBorder="1" applyAlignment="1">
      <alignment horizontal="center" vertical="center"/>
    </xf>
    <xf numFmtId="4" fontId="21" fillId="0" borderId="0" xfId="0" applyNumberFormat="1" applyFont="1" applyFill="1" applyBorder="1" applyAlignment="1">
      <alignment horizontal="center" vertical="center"/>
    </xf>
    <xf numFmtId="4" fontId="21" fillId="0" borderId="0" xfId="0" applyNumberFormat="1" applyFont="1" applyFill="1" applyBorder="1" applyAlignment="1">
      <alignment horizontal="center"/>
    </xf>
    <xf numFmtId="4" fontId="34" fillId="0" borderId="0" xfId="5" applyNumberFormat="1" applyFont="1" applyFill="1" applyBorder="1" applyAlignment="1">
      <alignment horizontal="center" vertical="center"/>
    </xf>
    <xf numFmtId="4" fontId="34" fillId="0" borderId="8" xfId="5" applyNumberFormat="1" applyFont="1" applyFill="1" applyBorder="1" applyAlignment="1">
      <alignment horizontal="center"/>
    </xf>
    <xf numFmtId="4" fontId="34" fillId="0" borderId="0" xfId="5" applyNumberFormat="1" applyFont="1" applyFill="1" applyBorder="1" applyAlignment="1">
      <alignment horizontal="center"/>
    </xf>
    <xf numFmtId="4" fontId="34" fillId="0" borderId="1" xfId="5" applyNumberFormat="1" applyFont="1" applyFill="1" applyBorder="1" applyAlignment="1">
      <alignment horizontal="center"/>
    </xf>
    <xf numFmtId="4" fontId="33" fillId="0" borderId="1" xfId="5" applyNumberFormat="1" applyFont="1" applyFill="1" applyBorder="1" applyAlignment="1">
      <alignment horizontal="center" vertical="center"/>
    </xf>
    <xf numFmtId="4" fontId="34" fillId="0" borderId="10" xfId="5" applyNumberFormat="1" applyFont="1" applyFill="1" applyBorder="1" applyAlignment="1">
      <alignment horizontal="center"/>
    </xf>
    <xf numFmtId="0" fontId="23" fillId="0" borderId="0" xfId="0" applyFont="1" applyAlignment="1">
      <alignment horizontal="left" vertical="center"/>
    </xf>
    <xf numFmtId="0" fontId="39" fillId="0" borderId="0" xfId="5" applyFont="1" applyAlignment="1">
      <alignment horizontal="left"/>
    </xf>
    <xf numFmtId="0" fontId="35" fillId="0" borderId="0" xfId="5" applyFont="1" applyAlignment="1"/>
    <xf numFmtId="0" fontId="39" fillId="0" borderId="0" xfId="5" applyFont="1" applyAlignment="1"/>
    <xf numFmtId="0" fontId="31" fillId="4" borderId="3" xfId="5" applyFont="1" applyFill="1" applyBorder="1" applyAlignment="1">
      <alignment horizontal="center" vertical="center" wrapText="1"/>
    </xf>
    <xf numFmtId="0" fontId="21" fillId="2" borderId="0" xfId="0" applyFont="1" applyFill="1" applyAlignment="1"/>
    <xf numFmtId="4" fontId="21" fillId="2" borderId="0" xfId="0" applyNumberFormat="1" applyFont="1" applyFill="1" applyAlignment="1"/>
    <xf numFmtId="166" fontId="21" fillId="2" borderId="0" xfId="0" applyNumberFormat="1" applyFont="1" applyFill="1" applyAlignment="1"/>
    <xf numFmtId="4" fontId="31" fillId="0" borderId="0" xfId="5" applyNumberFormat="1" applyFont="1" applyBorder="1" applyAlignment="1">
      <alignment horizontal="center"/>
    </xf>
    <xf numFmtId="0" fontId="40" fillId="2" borderId="0" xfId="5" applyFont="1" applyFill="1" applyBorder="1" applyAlignment="1">
      <alignment horizontal="left"/>
    </xf>
    <xf numFmtId="0" fontId="23" fillId="2" borderId="0" xfId="0" applyFont="1" applyFill="1" applyAlignment="1"/>
    <xf numFmtId="0" fontId="41" fillId="2" borderId="0" xfId="5" applyFont="1" applyFill="1" applyBorder="1" applyAlignment="1"/>
    <xf numFmtId="0" fontId="25" fillId="3" borderId="3" xfId="5" applyFont="1" applyFill="1" applyBorder="1" applyAlignment="1"/>
    <xf numFmtId="0" fontId="25" fillId="3" borderId="14" xfId="5" applyFont="1" applyFill="1" applyBorder="1" applyAlignment="1"/>
    <xf numFmtId="0" fontId="25" fillId="3" borderId="4" xfId="5" applyFont="1" applyFill="1" applyBorder="1" applyAlignment="1"/>
    <xf numFmtId="0" fontId="25" fillId="3" borderId="0" xfId="5" applyFont="1" applyFill="1" applyBorder="1" applyAlignment="1"/>
    <xf numFmtId="0" fontId="25" fillId="3" borderId="8" xfId="5" applyFont="1" applyFill="1" applyBorder="1" applyAlignment="1"/>
    <xf numFmtId="0" fontId="31" fillId="4" borderId="15" xfId="5" applyFont="1" applyFill="1" applyBorder="1" applyAlignment="1">
      <alignment horizontal="center" vertical="center" wrapText="1"/>
    </xf>
    <xf numFmtId="0" fontId="33" fillId="4" borderId="15" xfId="5" applyFont="1" applyFill="1" applyBorder="1" applyAlignment="1">
      <alignment horizontal="left"/>
    </xf>
    <xf numFmtId="0" fontId="33" fillId="4" borderId="11" xfId="5" applyFont="1" applyFill="1" applyBorder="1" applyAlignment="1">
      <alignment horizontal="left"/>
    </xf>
    <xf numFmtId="0" fontId="31" fillId="4" borderId="11" xfId="5" applyFont="1" applyFill="1" applyBorder="1" applyAlignment="1">
      <alignment horizontal="left"/>
    </xf>
    <xf numFmtId="0" fontId="33" fillId="4" borderId="12" xfId="5" applyFont="1" applyFill="1" applyBorder="1" applyAlignment="1">
      <alignment horizontal="left"/>
    </xf>
    <xf numFmtId="2" fontId="21" fillId="2" borderId="0" xfId="2" applyNumberFormat="1" applyFont="1" applyFill="1" applyAlignment="1"/>
    <xf numFmtId="0" fontId="42" fillId="2" borderId="0" xfId="0" applyFont="1" applyFill="1" applyAlignment="1"/>
    <xf numFmtId="4" fontId="33" fillId="0" borderId="0" xfId="5" applyNumberFormat="1" applyFont="1" applyBorder="1" applyAlignment="1">
      <alignment horizontal="center" vertical="center"/>
    </xf>
    <xf numFmtId="2" fontId="42" fillId="2" borderId="0" xfId="2" applyNumberFormat="1" applyFont="1" applyFill="1" applyAlignment="1"/>
    <xf numFmtId="0" fontId="37" fillId="3" borderId="10" xfId="5" applyFont="1" applyFill="1" applyBorder="1" applyAlignment="1"/>
    <xf numFmtId="166" fontId="33" fillId="0" borderId="0" xfId="5" applyNumberFormat="1" applyFont="1" applyFill="1" applyBorder="1" applyAlignment="1">
      <alignment horizontal="right" vertical="top" indent="3"/>
    </xf>
    <xf numFmtId="166" fontId="33" fillId="0" borderId="8" xfId="5" applyNumberFormat="1" applyFont="1" applyFill="1" applyBorder="1" applyAlignment="1">
      <alignment horizontal="right" vertical="top" indent="3"/>
    </xf>
    <xf numFmtId="166" fontId="21" fillId="0" borderId="8" xfId="0" applyNumberFormat="1" applyFont="1" applyFill="1" applyBorder="1" applyAlignment="1">
      <alignment horizontal="right" indent="3"/>
    </xf>
    <xf numFmtId="166" fontId="31" fillId="0" borderId="0" xfId="5" applyNumberFormat="1" applyFont="1" applyFill="1" applyBorder="1" applyAlignment="1">
      <alignment horizontal="right" vertical="top" indent="3"/>
    </xf>
    <xf numFmtId="166" fontId="31" fillId="0" borderId="8" xfId="5" applyNumberFormat="1" applyFont="1" applyFill="1" applyBorder="1" applyAlignment="1">
      <alignment horizontal="right" vertical="top" indent="3"/>
    </xf>
    <xf numFmtId="166" fontId="33" fillId="0" borderId="1" xfId="5" applyNumberFormat="1" applyFont="1" applyFill="1" applyBorder="1" applyAlignment="1">
      <alignment horizontal="right" vertical="top" indent="3"/>
    </xf>
    <xf numFmtId="166" fontId="33" fillId="0" borderId="10" xfId="5" applyNumberFormat="1" applyFont="1" applyFill="1" applyBorder="1" applyAlignment="1">
      <alignment horizontal="right" vertical="top" indent="3"/>
    </xf>
    <xf numFmtId="166" fontId="33" fillId="0" borderId="13" xfId="5" applyNumberFormat="1" applyFont="1" applyFill="1" applyBorder="1" applyAlignment="1">
      <alignment horizontal="right" indent="2"/>
    </xf>
    <xf numFmtId="166" fontId="33" fillId="0" borderId="3" xfId="5" applyNumberFormat="1" applyFont="1" applyFill="1" applyBorder="1" applyAlignment="1">
      <alignment horizontal="right" indent="2"/>
    </xf>
    <xf numFmtId="166" fontId="33" fillId="0" borderId="14" xfId="5" applyNumberFormat="1" applyFont="1" applyFill="1" applyBorder="1" applyAlignment="1">
      <alignment horizontal="right" indent="2"/>
    </xf>
    <xf numFmtId="166" fontId="33" fillId="0" borderId="4" xfId="5" applyNumberFormat="1" applyFont="1" applyFill="1" applyBorder="1" applyAlignment="1">
      <alignment horizontal="right" indent="2"/>
    </xf>
    <xf numFmtId="166" fontId="33" fillId="0" borderId="0" xfId="5" applyNumberFormat="1" applyFont="1" applyFill="1" applyBorder="1" applyAlignment="1">
      <alignment horizontal="right" indent="2"/>
    </xf>
    <xf numFmtId="166" fontId="33" fillId="0" borderId="8" xfId="5" applyNumberFormat="1" applyFont="1" applyFill="1" applyBorder="1" applyAlignment="1">
      <alignment horizontal="right" indent="2"/>
    </xf>
    <xf numFmtId="166" fontId="21" fillId="0" borderId="0" xfId="5" applyNumberFormat="1" applyFont="1" applyFill="1" applyBorder="1" applyAlignment="1">
      <alignment horizontal="right" indent="2"/>
    </xf>
    <xf numFmtId="166" fontId="31" fillId="0" borderId="4" xfId="5" applyNumberFormat="1" applyFont="1" applyFill="1" applyBorder="1" applyAlignment="1">
      <alignment horizontal="right" indent="2"/>
    </xf>
    <xf numFmtId="166" fontId="31" fillId="0" borderId="0" xfId="5" applyNumberFormat="1" applyFont="1" applyFill="1" applyBorder="1" applyAlignment="1">
      <alignment horizontal="right" indent="2"/>
    </xf>
    <xf numFmtId="166" fontId="31" fillId="0" borderId="8" xfId="5" applyNumberFormat="1" applyFont="1" applyFill="1" applyBorder="1" applyAlignment="1">
      <alignment horizontal="right" indent="2"/>
    </xf>
    <xf numFmtId="166" fontId="21" fillId="0" borderId="4" xfId="5" applyNumberFormat="1" applyFont="1" applyFill="1" applyBorder="1" applyAlignment="1">
      <alignment horizontal="right" indent="2"/>
    </xf>
    <xf numFmtId="166" fontId="21" fillId="0" borderId="8" xfId="5" applyNumberFormat="1" applyFont="1" applyFill="1" applyBorder="1" applyAlignment="1">
      <alignment horizontal="right" indent="2"/>
    </xf>
    <xf numFmtId="166" fontId="33" fillId="0" borderId="9" xfId="5" applyNumberFormat="1" applyFont="1" applyFill="1" applyBorder="1" applyAlignment="1">
      <alignment horizontal="right" indent="2"/>
    </xf>
    <xf numFmtId="166" fontId="33" fillId="0" borderId="1" xfId="5" applyNumberFormat="1" applyFont="1" applyFill="1" applyBorder="1" applyAlignment="1">
      <alignment horizontal="right" indent="2"/>
    </xf>
    <xf numFmtId="166" fontId="33" fillId="0" borderId="10" xfId="5" applyNumberFormat="1" applyFont="1" applyFill="1" applyBorder="1" applyAlignment="1">
      <alignment horizontal="right" indent="2"/>
    </xf>
    <xf numFmtId="0" fontId="31" fillId="4" borderId="14" xfId="5" applyFont="1" applyFill="1" applyBorder="1" applyAlignment="1">
      <alignment horizontal="center" vertical="center" wrapText="1"/>
    </xf>
    <xf numFmtId="166" fontId="21" fillId="0" borderId="3" xfId="0" applyNumberFormat="1" applyFont="1" applyFill="1" applyBorder="1" applyAlignment="1">
      <alignment horizontal="right" indent="3"/>
    </xf>
    <xf numFmtId="166" fontId="21" fillId="0" borderId="14" xfId="0" applyNumberFormat="1" applyFont="1" applyFill="1" applyBorder="1" applyAlignment="1">
      <alignment horizontal="right" indent="3"/>
    </xf>
    <xf numFmtId="166" fontId="21" fillId="0" borderId="0" xfId="0" applyNumberFormat="1" applyFont="1" applyFill="1" applyBorder="1" applyAlignment="1">
      <alignment horizontal="right" indent="3"/>
    </xf>
    <xf numFmtId="44" fontId="21" fillId="2" borderId="0" xfId="3" applyFont="1" applyFill="1" applyAlignment="1"/>
    <xf numFmtId="166" fontId="18" fillId="0" borderId="0" xfId="0" applyNumberFormat="1" applyFont="1" applyFill="1" applyBorder="1" applyAlignment="1">
      <alignment horizontal="right" indent="3"/>
    </xf>
    <xf numFmtId="166" fontId="18" fillId="0" borderId="8" xfId="0" applyNumberFormat="1" applyFont="1" applyFill="1" applyBorder="1" applyAlignment="1">
      <alignment horizontal="right" indent="3"/>
    </xf>
    <xf numFmtId="44" fontId="21" fillId="2" borderId="0" xfId="3" applyFont="1" applyFill="1" applyBorder="1" applyAlignment="1"/>
    <xf numFmtId="166" fontId="21" fillId="0" borderId="0" xfId="0" applyNumberFormat="1" applyFont="1" applyFill="1" applyBorder="1" applyAlignment="1">
      <alignment horizontal="right" indent="4"/>
    </xf>
    <xf numFmtId="166" fontId="21" fillId="0" borderId="8" xfId="0" applyNumberFormat="1" applyFont="1" applyFill="1" applyBorder="1" applyAlignment="1">
      <alignment horizontal="right" indent="4"/>
    </xf>
    <xf numFmtId="166" fontId="21" fillId="0" borderId="1" xfId="0" applyNumberFormat="1" applyFont="1" applyFill="1" applyBorder="1" applyAlignment="1">
      <alignment horizontal="right" indent="3"/>
    </xf>
    <xf numFmtId="166" fontId="21" fillId="0" borderId="10" xfId="0" applyNumberFormat="1" applyFont="1" applyFill="1" applyBorder="1" applyAlignment="1">
      <alignment horizontal="right" indent="3"/>
    </xf>
    <xf numFmtId="0" fontId="21" fillId="2" borderId="0" xfId="0" applyFont="1" applyFill="1" applyBorder="1" applyAlignment="1"/>
    <xf numFmtId="166" fontId="33" fillId="0" borderId="3" xfId="5" applyNumberFormat="1" applyFont="1" applyFill="1" applyBorder="1" applyAlignment="1">
      <alignment horizontal="right" indent="4"/>
    </xf>
    <xf numFmtId="166" fontId="33" fillId="0" borderId="14" xfId="5" applyNumberFormat="1" applyFont="1" applyFill="1" applyBorder="1" applyAlignment="1">
      <alignment horizontal="right" indent="4"/>
    </xf>
    <xf numFmtId="4" fontId="21" fillId="2" borderId="0" xfId="0" applyNumberFormat="1" applyFont="1" applyFill="1" applyBorder="1" applyAlignment="1"/>
    <xf numFmtId="166" fontId="42" fillId="0" borderId="0" xfId="5" applyNumberFormat="1" applyFont="1" applyFill="1" applyBorder="1" applyAlignment="1">
      <alignment horizontal="right" indent="4"/>
    </xf>
    <xf numFmtId="166" fontId="42" fillId="0" borderId="8" xfId="5" applyNumberFormat="1" applyFont="1" applyFill="1" applyBorder="1" applyAlignment="1">
      <alignment horizontal="right" indent="4"/>
    </xf>
    <xf numFmtId="166" fontId="33" fillId="0" borderId="0" xfId="5" applyNumberFormat="1" applyFont="1" applyFill="1" applyBorder="1" applyAlignment="1">
      <alignment horizontal="right" indent="4"/>
    </xf>
    <xf numFmtId="166" fontId="33" fillId="0" borderId="8" xfId="5" applyNumberFormat="1" applyFont="1" applyFill="1" applyBorder="1" applyAlignment="1">
      <alignment horizontal="right" indent="4"/>
    </xf>
    <xf numFmtId="166" fontId="44" fillId="0" borderId="0" xfId="5" applyNumberFormat="1" applyFont="1" applyFill="1" applyBorder="1" applyAlignment="1">
      <alignment horizontal="right" indent="4"/>
    </xf>
    <xf numFmtId="166" fontId="44" fillId="0" borderId="8" xfId="5" applyNumberFormat="1" applyFont="1" applyFill="1" applyBorder="1" applyAlignment="1">
      <alignment horizontal="right" indent="4"/>
    </xf>
    <xf numFmtId="4" fontId="33" fillId="2" borderId="0" xfId="5" applyNumberFormat="1" applyFont="1" applyFill="1" applyBorder="1" applyAlignment="1">
      <alignment horizontal="center" vertical="center"/>
    </xf>
    <xf numFmtId="166" fontId="21" fillId="0" borderId="1" xfId="0" applyNumberFormat="1" applyFont="1" applyFill="1" applyBorder="1" applyAlignment="1">
      <alignment horizontal="right" indent="4"/>
    </xf>
    <xf numFmtId="166" fontId="21" fillId="0" borderId="10" xfId="0" applyNumberFormat="1" applyFont="1" applyFill="1" applyBorder="1" applyAlignment="1">
      <alignment horizontal="right" indent="4"/>
    </xf>
    <xf numFmtId="4" fontId="33" fillId="0" borderId="3" xfId="5" applyNumberFormat="1" applyFont="1" applyFill="1" applyBorder="1" applyAlignment="1">
      <alignment horizontal="center"/>
    </xf>
    <xf numFmtId="4" fontId="31" fillId="0" borderId="0" xfId="5" applyNumberFormat="1" applyFont="1" applyFill="1" applyBorder="1" applyAlignment="1">
      <alignment horizontal="center"/>
    </xf>
    <xf numFmtId="2" fontId="21" fillId="0" borderId="0" xfId="0" applyNumberFormat="1" applyFont="1" applyFill="1" applyBorder="1" applyAlignment="1">
      <alignment horizontal="center"/>
    </xf>
    <xf numFmtId="2" fontId="21" fillId="0" borderId="1" xfId="0" applyNumberFormat="1" applyFont="1" applyFill="1" applyBorder="1" applyAlignment="1">
      <alignment horizontal="center"/>
    </xf>
    <xf numFmtId="0" fontId="37" fillId="3" borderId="2" xfId="5" applyFont="1" applyFill="1" applyBorder="1" applyAlignment="1"/>
    <xf numFmtId="0" fontId="37" fillId="3" borderId="7" xfId="5" applyFont="1" applyFill="1" applyBorder="1" applyAlignment="1"/>
    <xf numFmtId="4" fontId="33" fillId="0" borderId="14" xfId="5" applyNumberFormat="1" applyFont="1" applyFill="1" applyBorder="1" applyAlignment="1">
      <alignment horizontal="center"/>
    </xf>
    <xf numFmtId="4" fontId="31" fillId="0" borderId="8" xfId="5" applyNumberFormat="1" applyFont="1" applyFill="1" applyBorder="1" applyAlignment="1">
      <alignment horizontal="center"/>
    </xf>
    <xf numFmtId="2" fontId="21" fillId="0" borderId="8" xfId="0" applyNumberFormat="1" applyFont="1" applyFill="1" applyBorder="1" applyAlignment="1">
      <alignment horizontal="center"/>
    </xf>
    <xf numFmtId="2" fontId="21" fillId="0" borderId="10" xfId="0" applyNumberFormat="1" applyFont="1" applyFill="1" applyBorder="1" applyAlignment="1">
      <alignment horizontal="center"/>
    </xf>
    <xf numFmtId="2" fontId="4" fillId="0" borderId="0" xfId="0" applyNumberFormat="1" applyFont="1"/>
    <xf numFmtId="170" fontId="4" fillId="0" borderId="0" xfId="0" applyNumberFormat="1" applyFont="1"/>
    <xf numFmtId="2" fontId="3" fillId="0" borderId="0" xfId="0" applyNumberFormat="1" applyFont="1"/>
    <xf numFmtId="0" fontId="20" fillId="4" borderId="2" xfId="5" applyNumberFormat="1" applyFont="1" applyFill="1" applyBorder="1" applyAlignment="1">
      <alignment horizontal="center" vertical="center" wrapText="1"/>
    </xf>
    <xf numFmtId="0" fontId="34" fillId="0" borderId="0" xfId="5" applyFont="1" applyFill="1" applyAlignment="1"/>
    <xf numFmtId="0" fontId="39" fillId="0" borderId="0" xfId="5" applyFont="1" applyFill="1" applyAlignment="1"/>
    <xf numFmtId="10" fontId="39" fillId="0" borderId="0" xfId="2" applyNumberFormat="1" applyFont="1" applyFill="1" applyAlignment="1"/>
    <xf numFmtId="0" fontId="25" fillId="3" borderId="13" xfId="5" applyFont="1" applyFill="1" applyBorder="1" applyAlignment="1">
      <alignment horizontal="left"/>
    </xf>
    <xf numFmtId="0" fontId="20" fillId="4" borderId="7" xfId="5" applyNumberFormat="1" applyFont="1" applyFill="1" applyBorder="1" applyAlignment="1">
      <alignment horizontal="center" vertical="center" wrapText="1"/>
    </xf>
    <xf numFmtId="0" fontId="20" fillId="4" borderId="5" xfId="5" applyFont="1" applyFill="1" applyBorder="1" applyAlignment="1">
      <alignment horizontal="center"/>
    </xf>
    <xf numFmtId="0" fontId="34" fillId="4" borderId="11" xfId="5" applyFont="1" applyFill="1" applyBorder="1" applyAlignment="1"/>
    <xf numFmtId="0" fontId="20" fillId="4" borderId="12" xfId="5" applyFont="1" applyFill="1" applyBorder="1" applyAlignment="1"/>
    <xf numFmtId="167" fontId="34" fillId="0" borderId="0" xfId="5" applyNumberFormat="1" applyFont="1" applyFill="1" applyBorder="1" applyAlignment="1">
      <alignment horizontal="right" vertical="center"/>
    </xf>
    <xf numFmtId="43" fontId="34" fillId="0" borderId="0" xfId="5" applyNumberFormat="1" applyFont="1" applyFill="1" applyBorder="1" applyAlignment="1">
      <alignment horizontal="right" vertical="center"/>
    </xf>
    <xf numFmtId="43" fontId="34" fillId="0" borderId="8" xfId="5" applyNumberFormat="1" applyFont="1" applyFill="1" applyBorder="1" applyAlignment="1">
      <alignment horizontal="right" vertical="center"/>
    </xf>
    <xf numFmtId="167" fontId="20" fillId="0" borderId="1" xfId="5" applyNumberFormat="1" applyFont="1" applyFill="1" applyBorder="1" applyAlignment="1">
      <alignment horizontal="right" vertical="center"/>
    </xf>
    <xf numFmtId="43" fontId="20" fillId="0" borderId="1" xfId="5" applyNumberFormat="1" applyFont="1" applyFill="1" applyBorder="1" applyAlignment="1">
      <alignment horizontal="right" vertical="center"/>
    </xf>
    <xf numFmtId="43" fontId="20" fillId="0" borderId="10" xfId="5" applyNumberFormat="1" applyFont="1" applyFill="1" applyBorder="1" applyAlignment="1">
      <alignment horizontal="right" vertical="center"/>
    </xf>
    <xf numFmtId="167" fontId="34" fillId="4" borderId="0" xfId="5" applyNumberFormat="1" applyFont="1" applyFill="1" applyBorder="1" applyAlignment="1"/>
    <xf numFmtId="167" fontId="34" fillId="0" borderId="0" xfId="5" applyNumberFormat="1" applyFont="1" applyFill="1" applyBorder="1" applyAlignment="1"/>
    <xf numFmtId="43" fontId="34" fillId="0" borderId="0" xfId="5" applyNumberFormat="1" applyFont="1" applyFill="1" applyBorder="1" applyAlignment="1"/>
    <xf numFmtId="167" fontId="20" fillId="4" borderId="1" xfId="5" applyNumberFormat="1" applyFont="1" applyFill="1" applyBorder="1" applyAlignment="1"/>
    <xf numFmtId="167" fontId="20" fillId="0" borderId="1" xfId="5" applyNumberFormat="1" applyFont="1" applyFill="1" applyBorder="1" applyAlignment="1"/>
    <xf numFmtId="0" fontId="20" fillId="4" borderId="5" xfId="5" applyFont="1" applyFill="1" applyBorder="1" applyAlignment="1">
      <alignment horizontal="center" vertical="center"/>
    </xf>
    <xf numFmtId="0" fontId="34" fillId="0" borderId="0" xfId="5" applyFont="1" applyFill="1" applyAlignment="1">
      <alignment vertical="center" wrapText="1"/>
    </xf>
    <xf numFmtId="167" fontId="34" fillId="0" borderId="8" xfId="5" applyNumberFormat="1" applyFont="1" applyFill="1" applyBorder="1" applyAlignment="1"/>
    <xf numFmtId="167" fontId="20" fillId="0" borderId="10" xfId="5" applyNumberFormat="1" applyFont="1" applyFill="1" applyBorder="1" applyAlignment="1"/>
    <xf numFmtId="0" fontId="34" fillId="0" borderId="0" xfId="5" applyFont="1" applyAlignment="1">
      <alignment vertical="center" wrapText="1"/>
    </xf>
    <xf numFmtId="167" fontId="34" fillId="4" borderId="0" xfId="5" applyNumberFormat="1" applyFont="1" applyFill="1" applyBorder="1" applyAlignment="1">
      <alignment horizontal="center" vertical="center"/>
    </xf>
    <xf numFmtId="167" fontId="20" fillId="4" borderId="1" xfId="5" applyNumberFormat="1" applyFont="1" applyFill="1" applyBorder="1" applyAlignment="1">
      <alignment horizontal="center" vertical="center"/>
    </xf>
    <xf numFmtId="2" fontId="23" fillId="0" borderId="0" xfId="0" applyNumberFormat="1" applyFont="1"/>
    <xf numFmtId="0" fontId="20" fillId="4" borderId="5" xfId="5" applyFont="1" applyFill="1" applyBorder="1" applyAlignment="1">
      <alignment horizontal="center" vertical="center" wrapText="1"/>
    </xf>
    <xf numFmtId="167" fontId="34" fillId="0" borderId="0" xfId="5" applyNumberFormat="1" applyFont="1" applyFill="1" applyBorder="1" applyAlignment="1">
      <alignment horizontal="center" vertical="center"/>
    </xf>
    <xf numFmtId="2" fontId="34" fillId="0" borderId="0" xfId="5" applyNumberFormat="1" applyFont="1" applyFill="1" applyBorder="1" applyAlignment="1">
      <alignment horizontal="center" vertical="center"/>
    </xf>
    <xf numFmtId="2" fontId="34" fillId="0" borderId="8" xfId="5" applyNumberFormat="1" applyFont="1" applyFill="1" applyBorder="1" applyAlignment="1">
      <alignment horizontal="center" vertical="center"/>
    </xf>
    <xf numFmtId="167" fontId="20" fillId="0" borderId="1" xfId="5" applyNumberFormat="1" applyFont="1" applyFill="1" applyBorder="1" applyAlignment="1">
      <alignment horizontal="center" vertical="center"/>
    </xf>
    <xf numFmtId="2" fontId="20" fillId="0" borderId="1" xfId="5" applyNumberFormat="1" applyFont="1" applyFill="1" applyBorder="1" applyAlignment="1">
      <alignment horizontal="center" vertical="center"/>
    </xf>
    <xf numFmtId="2" fontId="20" fillId="0" borderId="10" xfId="5" applyNumberFormat="1" applyFont="1" applyFill="1" applyBorder="1" applyAlignment="1">
      <alignment horizontal="center" vertical="center"/>
    </xf>
    <xf numFmtId="0" fontId="34" fillId="0" borderId="0" xfId="5" applyFont="1" applyFill="1" applyAlignment="1">
      <alignment vertical="center"/>
    </xf>
    <xf numFmtId="167" fontId="39" fillId="0" borderId="0" xfId="5" applyNumberFormat="1" applyFont="1" applyFill="1" applyAlignment="1"/>
    <xf numFmtId="0" fontId="31" fillId="4" borderId="15" xfId="5" applyFont="1" applyFill="1" applyBorder="1" applyAlignment="1">
      <alignment horizontal="left" vertical="center" wrapText="1"/>
    </xf>
    <xf numFmtId="0" fontId="31" fillId="4" borderId="12" xfId="5" applyFont="1" applyFill="1" applyBorder="1" applyAlignment="1">
      <alignment horizontal="left"/>
    </xf>
    <xf numFmtId="0" fontId="39" fillId="2" borderId="0" xfId="6" applyFont="1" applyFill="1"/>
    <xf numFmtId="0" fontId="4" fillId="2" borderId="0" xfId="7" applyFont="1" applyFill="1"/>
    <xf numFmtId="0" fontId="17" fillId="2" borderId="0" xfId="7" applyFont="1" applyFill="1"/>
    <xf numFmtId="0" fontId="4" fillId="2" borderId="0" xfId="7" applyFont="1" applyFill="1" applyAlignment="1">
      <alignment horizontal="right"/>
    </xf>
    <xf numFmtId="164" fontId="4" fillId="2" borderId="0" xfId="8" applyNumberFormat="1" applyFont="1" applyFill="1" applyAlignment="1">
      <alignment horizontal="right"/>
    </xf>
    <xf numFmtId="0" fontId="4" fillId="2" borderId="0" xfId="7" applyFont="1" applyFill="1" applyBorder="1" applyAlignment="1">
      <alignment horizontal="right"/>
    </xf>
    <xf numFmtId="3" fontId="5" fillId="2" borderId="0" xfId="7" applyNumberFormat="1" applyFont="1" applyFill="1" applyBorder="1" applyAlignment="1">
      <alignment horizontal="right"/>
    </xf>
    <xf numFmtId="0" fontId="4" fillId="2" borderId="0" xfId="7" applyFont="1" applyFill="1" applyBorder="1"/>
    <xf numFmtId="0" fontId="23" fillId="2" borderId="0" xfId="7" applyFont="1" applyFill="1"/>
    <xf numFmtId="164" fontId="4" fillId="2" borderId="0" xfId="8" applyNumberFormat="1" applyFont="1" applyFill="1"/>
    <xf numFmtId="164" fontId="17" fillId="2" borderId="0" xfId="8" applyNumberFormat="1" applyFont="1" applyFill="1"/>
    <xf numFmtId="0" fontId="46" fillId="2" borderId="0" xfId="7" applyFill="1"/>
    <xf numFmtId="0" fontId="43" fillId="2" borderId="0" xfId="5" applyFont="1" applyFill="1" applyAlignment="1"/>
    <xf numFmtId="0" fontId="17" fillId="2" borderId="0" xfId="9" applyFont="1" applyFill="1"/>
    <xf numFmtId="0" fontId="17" fillId="2" borderId="0" xfId="9" applyFont="1" applyFill="1" applyAlignment="1">
      <alignment horizontal="right"/>
    </xf>
    <xf numFmtId="171" fontId="17" fillId="2" borderId="0" xfId="9" applyNumberFormat="1" applyFont="1" applyFill="1"/>
    <xf numFmtId="164" fontId="17" fillId="2" borderId="0" xfId="10" applyNumberFormat="1" applyFont="1" applyFill="1" applyAlignment="1">
      <alignment horizontal="right"/>
    </xf>
    <xf numFmtId="164" fontId="17" fillId="2" borderId="0" xfId="10" applyNumberFormat="1" applyFont="1" applyFill="1"/>
    <xf numFmtId="0" fontId="23" fillId="2" borderId="0" xfId="9" applyFont="1" applyFill="1"/>
    <xf numFmtId="0" fontId="21" fillId="2" borderId="0" xfId="7" applyFont="1" applyFill="1"/>
    <xf numFmtId="0" fontId="21" fillId="2" borderId="0" xfId="9" applyFont="1" applyFill="1"/>
    <xf numFmtId="3" fontId="18" fillId="0" borderId="1" xfId="7" applyNumberFormat="1" applyFont="1" applyFill="1" applyBorder="1" applyAlignment="1">
      <alignment horizontal="right"/>
    </xf>
    <xf numFmtId="0" fontId="26" fillId="3" borderId="13" xfId="5" applyFont="1" applyFill="1" applyBorder="1" applyAlignment="1"/>
    <xf numFmtId="0" fontId="47" fillId="3" borderId="3" xfId="5" applyFont="1" applyFill="1" applyBorder="1" applyAlignment="1"/>
    <xf numFmtId="0" fontId="26" fillId="3" borderId="3" xfId="5" applyFont="1" applyFill="1" applyBorder="1" applyAlignment="1"/>
    <xf numFmtId="0" fontId="26" fillId="3" borderId="14" xfId="5" applyFont="1" applyFill="1" applyBorder="1" applyAlignment="1"/>
    <xf numFmtId="0" fontId="48" fillId="3" borderId="4" xfId="5" applyFont="1" applyFill="1" applyBorder="1" applyAlignment="1"/>
    <xf numFmtId="0" fontId="48" fillId="3" borderId="0" xfId="5" applyFont="1" applyFill="1" applyBorder="1" applyAlignment="1"/>
    <xf numFmtId="0" fontId="27" fillId="3" borderId="0" xfId="5" applyFont="1" applyFill="1" applyBorder="1" applyAlignment="1"/>
    <xf numFmtId="0" fontId="27" fillId="3" borderId="8" xfId="5" applyFont="1" applyFill="1" applyBorder="1" applyAlignment="1"/>
    <xf numFmtId="0" fontId="21" fillId="0" borderId="0" xfId="7" applyFont="1" applyFill="1" applyBorder="1" applyAlignment="1">
      <alignment horizontal="right"/>
    </xf>
    <xf numFmtId="0" fontId="21" fillId="0" borderId="0" xfId="7" applyFont="1" applyFill="1" applyBorder="1"/>
    <xf numFmtId="0" fontId="18" fillId="0" borderId="0" xfId="7" applyFont="1" applyFill="1" applyBorder="1"/>
    <xf numFmtId="0" fontId="18" fillId="0" borderId="8" xfId="7" applyFont="1" applyFill="1" applyBorder="1"/>
    <xf numFmtId="3" fontId="21" fillId="0" borderId="0" xfId="7" applyNumberFormat="1" applyFont="1" applyFill="1" applyBorder="1" applyAlignment="1">
      <alignment horizontal="right"/>
    </xf>
    <xf numFmtId="3" fontId="21" fillId="0" borderId="8" xfId="7" applyNumberFormat="1" applyFont="1" applyFill="1" applyBorder="1" applyAlignment="1">
      <alignment horizontal="right"/>
    </xf>
    <xf numFmtId="3" fontId="18" fillId="0" borderId="0" xfId="7" applyNumberFormat="1" applyFont="1" applyFill="1" applyBorder="1" applyAlignment="1">
      <alignment horizontal="right"/>
    </xf>
    <xf numFmtId="3" fontId="18" fillId="0" borderId="8" xfId="7" applyNumberFormat="1" applyFont="1" applyFill="1" applyBorder="1" applyAlignment="1">
      <alignment horizontal="right"/>
    </xf>
    <xf numFmtId="3" fontId="18" fillId="0" borderId="10" xfId="7" applyNumberFormat="1" applyFont="1" applyFill="1" applyBorder="1" applyAlignment="1">
      <alignment horizontal="right"/>
    </xf>
    <xf numFmtId="0" fontId="31" fillId="4" borderId="12" xfId="5" applyFont="1" applyFill="1" applyBorder="1" applyAlignment="1">
      <alignment horizontal="left" vertical="center" wrapText="1" indent="4"/>
    </xf>
    <xf numFmtId="3" fontId="18" fillId="0" borderId="1" xfId="9" applyNumberFormat="1" applyFont="1" applyFill="1" applyBorder="1" applyAlignment="1">
      <alignment horizontal="right"/>
    </xf>
    <xf numFmtId="0" fontId="27" fillId="3" borderId="13" xfId="5" applyFont="1" applyFill="1" applyBorder="1" applyAlignment="1"/>
    <xf numFmtId="0" fontId="48" fillId="3" borderId="3" xfId="5" applyFont="1" applyFill="1" applyBorder="1" applyAlignment="1"/>
    <xf numFmtId="0" fontId="27" fillId="3" borderId="3" xfId="5" applyFont="1" applyFill="1" applyBorder="1" applyAlignment="1"/>
    <xf numFmtId="0" fontId="27" fillId="3" borderId="14" xfId="5" applyFont="1" applyFill="1" applyBorder="1" applyAlignment="1"/>
    <xf numFmtId="0" fontId="21" fillId="0" borderId="0" xfId="9" applyFont="1" applyFill="1" applyBorder="1" applyAlignment="1">
      <alignment horizontal="right"/>
    </xf>
    <xf numFmtId="0" fontId="21" fillId="0" borderId="0" xfId="9" applyFont="1" applyFill="1" applyBorder="1"/>
    <xf numFmtId="0" fontId="18" fillId="0" borderId="0" xfId="9" applyFont="1" applyFill="1" applyBorder="1"/>
    <xf numFmtId="0" fontId="18" fillId="0" borderId="8" xfId="9" applyFont="1" applyFill="1" applyBorder="1"/>
    <xf numFmtId="3" fontId="21" fillId="0" borderId="0" xfId="9" applyNumberFormat="1" applyFont="1" applyFill="1" applyBorder="1" applyAlignment="1">
      <alignment horizontal="right"/>
    </xf>
    <xf numFmtId="3" fontId="21" fillId="0" borderId="8" xfId="9" applyNumberFormat="1" applyFont="1" applyFill="1" applyBorder="1" applyAlignment="1">
      <alignment horizontal="right"/>
    </xf>
    <xf numFmtId="3" fontId="18" fillId="0" borderId="0" xfId="9" applyNumberFormat="1" applyFont="1" applyFill="1" applyBorder="1" applyAlignment="1">
      <alignment horizontal="right"/>
    </xf>
    <xf numFmtId="3" fontId="18" fillId="0" borderId="8" xfId="9" applyNumberFormat="1" applyFont="1" applyFill="1" applyBorder="1" applyAlignment="1">
      <alignment horizontal="right"/>
    </xf>
    <xf numFmtId="3" fontId="18" fillId="0" borderId="10" xfId="9" applyNumberFormat="1" applyFont="1" applyFill="1" applyBorder="1" applyAlignment="1">
      <alignment horizontal="right"/>
    </xf>
    <xf numFmtId="0" fontId="49" fillId="0" borderId="0" xfId="0" applyFont="1" applyFill="1" applyAlignment="1">
      <alignment horizontal="center" vertical="center"/>
    </xf>
    <xf numFmtId="0" fontId="50" fillId="0" borderId="0" xfId="4" applyFont="1" applyFill="1" applyAlignment="1" applyProtection="1">
      <alignment horizontal="center" vertical="center"/>
    </xf>
    <xf numFmtId="0" fontId="51" fillId="0" borderId="0" xfId="4" applyFont="1" applyFill="1" applyAlignment="1" applyProtection="1">
      <alignment horizontal="center" vertical="center"/>
    </xf>
    <xf numFmtId="0" fontId="20" fillId="4" borderId="2" xfId="0" applyFont="1" applyFill="1" applyBorder="1" applyAlignment="1">
      <alignment horizontal="right" vertical="center"/>
    </xf>
    <xf numFmtId="165" fontId="21" fillId="0" borderId="0" xfId="1" applyNumberFormat="1" applyFont="1" applyFill="1" applyBorder="1" applyAlignment="1">
      <alignment horizontal="right" indent="5"/>
    </xf>
    <xf numFmtId="165" fontId="21" fillId="0" borderId="0" xfId="1" applyNumberFormat="1" applyFont="1" applyFill="1" applyBorder="1" applyAlignment="1">
      <alignment horizontal="right" indent="6"/>
    </xf>
    <xf numFmtId="165" fontId="18" fillId="0" borderId="1" xfId="1" applyNumberFormat="1" applyFont="1" applyFill="1" applyBorder="1" applyAlignment="1">
      <alignment horizontal="center"/>
    </xf>
    <xf numFmtId="165" fontId="18" fillId="0" borderId="1" xfId="1" applyNumberFormat="1" applyFont="1" applyFill="1" applyBorder="1" applyAlignment="1">
      <alignment horizontal="right" indent="5"/>
    </xf>
    <xf numFmtId="165" fontId="18" fillId="0" borderId="1" xfId="1" applyNumberFormat="1" applyFont="1" applyFill="1" applyBorder="1" applyAlignment="1">
      <alignment horizontal="right" indent="6"/>
    </xf>
    <xf numFmtId="165" fontId="18" fillId="0" borderId="1" xfId="1" applyNumberFormat="1" applyFont="1" applyFill="1" applyBorder="1" applyAlignment="1">
      <alignment horizontal="left" indent="4"/>
    </xf>
    <xf numFmtId="165" fontId="21" fillId="0" borderId="8" xfId="1" applyNumberFormat="1" applyFont="1" applyFill="1" applyBorder="1" applyAlignment="1">
      <alignment horizontal="right" indent="6"/>
    </xf>
    <xf numFmtId="165" fontId="18" fillId="0" borderId="10" xfId="1" applyNumberFormat="1" applyFont="1" applyFill="1" applyBorder="1" applyAlignment="1">
      <alignment horizontal="left" indent="4"/>
    </xf>
    <xf numFmtId="2" fontId="21" fillId="0" borderId="0" xfId="0" applyNumberFormat="1" applyFont="1" applyFill="1" applyBorder="1" applyAlignment="1">
      <alignment horizontal="right" indent="6"/>
    </xf>
    <xf numFmtId="2" fontId="21" fillId="0" borderId="1" xfId="0" applyNumberFormat="1" applyFont="1" applyFill="1" applyBorder="1" applyAlignment="1">
      <alignment horizontal="right" indent="6"/>
    </xf>
    <xf numFmtId="2" fontId="18" fillId="0" borderId="8" xfId="0" applyNumberFormat="1" applyFont="1" applyFill="1" applyBorder="1" applyAlignment="1">
      <alignment horizontal="right" indent="5"/>
    </xf>
    <xf numFmtId="2" fontId="18" fillId="0" borderId="10" xfId="0" applyNumberFormat="1" applyFont="1" applyFill="1" applyBorder="1" applyAlignment="1">
      <alignment horizontal="right" indent="5"/>
    </xf>
    <xf numFmtId="165" fontId="5" fillId="0" borderId="8" xfId="1" applyNumberFormat="1" applyFont="1" applyFill="1" applyBorder="1" applyAlignment="1">
      <alignment horizontal="right" vertical="center" indent="4"/>
    </xf>
    <xf numFmtId="165" fontId="5" fillId="0" borderId="10" xfId="1" applyNumberFormat="1" applyFont="1" applyFill="1" applyBorder="1" applyAlignment="1">
      <alignment horizontal="right" vertical="center" indent="3"/>
    </xf>
    <xf numFmtId="165" fontId="3" fillId="0" borderId="0" xfId="1" applyNumberFormat="1" applyFont="1" applyFill="1" applyBorder="1" applyAlignment="1"/>
    <xf numFmtId="165" fontId="3" fillId="0" borderId="0" xfId="1" applyNumberFormat="1" applyFont="1" applyFill="1" applyBorder="1" applyAlignment="1">
      <alignment vertical="center"/>
    </xf>
    <xf numFmtId="165" fontId="5" fillId="0" borderId="0" xfId="1" applyNumberFormat="1" applyFont="1" applyFill="1" applyBorder="1" applyAlignment="1"/>
    <xf numFmtId="165" fontId="5" fillId="0" borderId="0" xfId="1" applyNumberFormat="1" applyFont="1" applyFill="1" applyBorder="1" applyAlignment="1">
      <alignment vertical="center"/>
    </xf>
    <xf numFmtId="165" fontId="5" fillId="0" borderId="1" xfId="1" applyNumberFormat="1" applyFont="1" applyFill="1" applyBorder="1" applyAlignment="1">
      <alignment vertical="center"/>
    </xf>
    <xf numFmtId="0" fontId="7" fillId="4" borderId="2" xfId="0" applyFont="1" applyFill="1" applyBorder="1" applyAlignment="1">
      <alignment horizontal="right" vertical="center"/>
    </xf>
    <xf numFmtId="165" fontId="21" fillId="0" borderId="0" xfId="1" applyNumberFormat="1" applyFont="1" applyFill="1" applyBorder="1" applyAlignment="1">
      <alignment horizontal="right" vertical="center"/>
    </xf>
    <xf numFmtId="165" fontId="18" fillId="0" borderId="0" xfId="1" applyNumberFormat="1" applyFont="1" applyFill="1" applyBorder="1" applyAlignment="1">
      <alignment horizontal="right" vertical="center"/>
    </xf>
    <xf numFmtId="165" fontId="18" fillId="0" borderId="1" xfId="1" applyNumberFormat="1" applyFont="1" applyFill="1" applyBorder="1" applyAlignment="1">
      <alignment horizontal="right" vertical="center"/>
    </xf>
    <xf numFmtId="0" fontId="20" fillId="4" borderId="7" xfId="0" applyFont="1" applyFill="1" applyBorder="1" applyAlignment="1">
      <alignment horizontal="right" vertical="center"/>
    </xf>
    <xf numFmtId="0" fontId="7" fillId="4" borderId="7" xfId="0" applyFont="1" applyFill="1" applyBorder="1" applyAlignment="1">
      <alignment horizontal="right" vertical="center"/>
    </xf>
    <xf numFmtId="0" fontId="33" fillId="0" borderId="0" xfId="1" applyNumberFormat="1" applyFont="1" applyFill="1" applyBorder="1" applyAlignment="1">
      <alignment horizontal="center" vertical="center"/>
    </xf>
    <xf numFmtId="0" fontId="33" fillId="0" borderId="1" xfId="1" applyNumberFormat="1" applyFont="1" applyFill="1" applyBorder="1" applyAlignment="1">
      <alignment horizontal="center" vertical="center"/>
    </xf>
    <xf numFmtId="0" fontId="24" fillId="0" borderId="0" xfId="0" applyFont="1" applyAlignment="1">
      <alignment horizontal="center"/>
    </xf>
    <xf numFmtId="0" fontId="33" fillId="0" borderId="8" xfId="1" applyNumberFormat="1" applyFont="1" applyFill="1" applyBorder="1" applyAlignment="1">
      <alignment horizontal="center" vertical="center"/>
    </xf>
    <xf numFmtId="0" fontId="33" fillId="0" borderId="10" xfId="1" applyNumberFormat="1" applyFont="1" applyFill="1" applyBorder="1" applyAlignment="1">
      <alignment horizontal="center" vertical="center"/>
    </xf>
    <xf numFmtId="0" fontId="13" fillId="4" borderId="2" xfId="5" applyFont="1" applyFill="1" applyBorder="1" applyAlignment="1">
      <alignment horizontal="right"/>
    </xf>
    <xf numFmtId="0" fontId="13" fillId="4" borderId="7" xfId="5" applyFont="1" applyFill="1" applyBorder="1" applyAlignment="1">
      <alignment horizontal="right"/>
    </xf>
    <xf numFmtId="0" fontId="20" fillId="4" borderId="2" xfId="5" applyNumberFormat="1" applyFont="1" applyFill="1" applyBorder="1" applyAlignment="1">
      <alignment horizontal="right" vertical="center" wrapText="1"/>
    </xf>
    <xf numFmtId="0" fontId="20" fillId="4" borderId="7" xfId="5" applyNumberFormat="1" applyFont="1" applyFill="1" applyBorder="1" applyAlignment="1">
      <alignment horizontal="right" vertical="center" wrapText="1"/>
    </xf>
    <xf numFmtId="167" fontId="34" fillId="0" borderId="0" xfId="5" applyNumberFormat="1" applyFont="1" applyFill="1" applyBorder="1" applyAlignment="1">
      <alignment horizontal="right" indent="2"/>
    </xf>
    <xf numFmtId="167" fontId="34" fillId="0" borderId="8" xfId="5" applyNumberFormat="1" applyFont="1" applyFill="1" applyBorder="1" applyAlignment="1">
      <alignment horizontal="right" indent="2"/>
    </xf>
    <xf numFmtId="167" fontId="20" fillId="0" borderId="1" xfId="5" applyNumberFormat="1" applyFont="1" applyFill="1" applyBorder="1" applyAlignment="1">
      <alignment horizontal="right" indent="2"/>
    </xf>
    <xf numFmtId="167" fontId="20" fillId="0" borderId="10" xfId="5" applyNumberFormat="1" applyFont="1" applyFill="1" applyBorder="1" applyAlignment="1">
      <alignment horizontal="right" indent="2"/>
    </xf>
    <xf numFmtId="164" fontId="20" fillId="0" borderId="8" xfId="1" applyNumberFormat="1" applyFont="1" applyFill="1" applyBorder="1" applyAlignment="1">
      <alignment horizontal="center" vertical="center"/>
    </xf>
    <xf numFmtId="0" fontId="23" fillId="0" borderId="0" xfId="0" applyFont="1" applyAlignment="1">
      <alignment vertical="center"/>
    </xf>
    <xf numFmtId="0" fontId="6" fillId="0" borderId="0" xfId="0" applyFont="1" applyAlignment="1">
      <alignment horizontal="center"/>
    </xf>
    <xf numFmtId="0" fontId="6" fillId="0" borderId="0" xfId="0" applyFont="1" applyAlignment="1">
      <alignment horizontal="center" vertical="center"/>
    </xf>
    <xf numFmtId="0" fontId="22" fillId="3" borderId="6" xfId="0" applyFont="1" applyFill="1" applyBorder="1" applyAlignment="1">
      <alignment horizontal="left" vertical="center"/>
    </xf>
    <xf numFmtId="0" fontId="22" fillId="3" borderId="2" xfId="0" applyFont="1" applyFill="1" applyBorder="1" applyAlignment="1">
      <alignment horizontal="left" vertical="center"/>
    </xf>
    <xf numFmtId="0" fontId="22" fillId="3" borderId="7" xfId="0" applyFont="1" applyFill="1" applyBorder="1" applyAlignment="1">
      <alignment horizontal="left" vertical="center"/>
    </xf>
    <xf numFmtId="0" fontId="23" fillId="0" borderId="0" xfId="0" applyFont="1" applyFill="1" applyBorder="1" applyAlignment="1">
      <alignment horizontal="left" vertical="center" wrapText="1"/>
    </xf>
    <xf numFmtId="0" fontId="22" fillId="3" borderId="6" xfId="0" applyFont="1" applyFill="1" applyBorder="1" applyAlignment="1">
      <alignment horizontal="left" vertical="center" wrapText="1"/>
    </xf>
    <xf numFmtId="0" fontId="22" fillId="3" borderId="2" xfId="0" applyFont="1" applyFill="1" applyBorder="1" applyAlignment="1">
      <alignment horizontal="left" vertical="center" wrapText="1"/>
    </xf>
    <xf numFmtId="0" fontId="22" fillId="3" borderId="7" xfId="0" applyFont="1" applyFill="1" applyBorder="1" applyAlignment="1">
      <alignment horizontal="left" vertical="center" wrapText="1"/>
    </xf>
    <xf numFmtId="0" fontId="23" fillId="0" borderId="0" xfId="0" applyFont="1" applyFill="1" applyAlignment="1">
      <alignment horizontal="left" vertical="center" wrapText="1"/>
    </xf>
    <xf numFmtId="0" fontId="22" fillId="3" borderId="1" xfId="0" applyFont="1" applyFill="1" applyBorder="1" applyAlignment="1">
      <alignment horizontal="left" vertical="center" wrapText="1"/>
    </xf>
    <xf numFmtId="0" fontId="23" fillId="0" borderId="0" xfId="0" applyFont="1" applyAlignment="1">
      <alignment horizontal="left" vertical="center" wrapText="1"/>
    </xf>
    <xf numFmtId="0" fontId="25" fillId="3" borderId="13"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25" fillId="3" borderId="14" xfId="0" applyFont="1" applyFill="1" applyBorder="1" applyAlignment="1">
      <alignment horizontal="left" vertical="center" wrapText="1"/>
    </xf>
    <xf numFmtId="0" fontId="21" fillId="0" borderId="3" xfId="0" applyFont="1" applyBorder="1" applyAlignment="1">
      <alignment horizontal="left"/>
    </xf>
    <xf numFmtId="0" fontId="21" fillId="0" borderId="0" xfId="0" applyFont="1" applyAlignment="1">
      <alignment horizontal="left" vertical="center" wrapText="1"/>
    </xf>
    <xf numFmtId="0" fontId="25" fillId="3" borderId="6" xfId="0" applyFont="1" applyFill="1" applyBorder="1" applyAlignment="1">
      <alignment horizontal="left" vertical="center"/>
    </xf>
    <xf numFmtId="0" fontId="25" fillId="3" borderId="2" xfId="0" applyFont="1" applyFill="1" applyBorder="1" applyAlignment="1">
      <alignment horizontal="left" vertical="center"/>
    </xf>
    <xf numFmtId="0" fontId="25" fillId="3" borderId="7" xfId="0" applyFont="1" applyFill="1" applyBorder="1" applyAlignment="1">
      <alignment horizontal="left" vertical="center"/>
    </xf>
    <xf numFmtId="0" fontId="25" fillId="3" borderId="1" xfId="0" applyFont="1" applyFill="1" applyBorder="1" applyAlignment="1">
      <alignment horizontal="left"/>
    </xf>
    <xf numFmtId="0" fontId="25" fillId="3" borderId="6" xfId="0" applyFont="1" applyFill="1" applyBorder="1" applyAlignment="1">
      <alignment horizontal="left"/>
    </xf>
    <xf numFmtId="0" fontId="25" fillId="3" borderId="2" xfId="0" applyFont="1" applyFill="1" applyBorder="1" applyAlignment="1">
      <alignment horizontal="left"/>
    </xf>
    <xf numFmtId="0" fontId="25" fillId="3" borderId="7" xfId="0" applyFont="1" applyFill="1" applyBorder="1" applyAlignment="1">
      <alignment horizontal="left"/>
    </xf>
    <xf numFmtId="0" fontId="3" fillId="0" borderId="0" xfId="0" applyFont="1" applyFill="1" applyBorder="1" applyAlignment="1">
      <alignment horizontal="left" vertical="center" wrapText="1"/>
    </xf>
    <xf numFmtId="0" fontId="25" fillId="3" borderId="13" xfId="0" applyFont="1" applyFill="1" applyBorder="1" applyAlignment="1">
      <alignment horizontal="left"/>
    </xf>
    <xf numFmtId="0" fontId="25" fillId="3" borderId="3" xfId="0" applyFont="1" applyFill="1" applyBorder="1" applyAlignment="1">
      <alignment horizontal="left"/>
    </xf>
    <xf numFmtId="0" fontId="25" fillId="3" borderId="14" xfId="0" applyFont="1" applyFill="1" applyBorder="1" applyAlignment="1">
      <alignment horizontal="left"/>
    </xf>
    <xf numFmtId="0" fontId="23" fillId="0" borderId="0" xfId="0" applyFont="1" applyFill="1" applyBorder="1" applyAlignment="1">
      <alignment horizontal="left" wrapText="1"/>
    </xf>
    <xf numFmtId="0" fontId="23" fillId="0" borderId="0" xfId="0" applyFont="1" applyFill="1" applyBorder="1" applyAlignment="1">
      <alignment horizontal="left"/>
    </xf>
    <xf numFmtId="0" fontId="25" fillId="5" borderId="6" xfId="5" applyFont="1" applyFill="1" applyBorder="1" applyAlignment="1">
      <alignment horizontal="left" vertical="center" wrapText="1"/>
    </xf>
    <xf numFmtId="0" fontId="25" fillId="5" borderId="2" xfId="5" applyFont="1" applyFill="1" applyBorder="1" applyAlignment="1">
      <alignment horizontal="left" vertical="center" wrapText="1"/>
    </xf>
    <xf numFmtId="0" fontId="25" fillId="5" borderId="7" xfId="5" applyFont="1" applyFill="1" applyBorder="1" applyAlignment="1">
      <alignment horizontal="left" vertical="center" wrapText="1"/>
    </xf>
    <xf numFmtId="0" fontId="24" fillId="0" borderId="0" xfId="0" applyFont="1" applyAlignment="1">
      <alignment horizontal="left" vertical="center" wrapText="1"/>
    </xf>
    <xf numFmtId="0" fontId="23" fillId="0" borderId="0" xfId="0" applyFont="1" applyAlignment="1">
      <alignment horizontal="left" wrapText="1"/>
    </xf>
    <xf numFmtId="0" fontId="25" fillId="5" borderId="6" xfId="5" applyFont="1" applyFill="1" applyBorder="1" applyAlignment="1">
      <alignment horizontal="left" wrapText="1"/>
    </xf>
    <xf numFmtId="0" fontId="25" fillId="5" borderId="2" xfId="5" applyFont="1" applyFill="1" applyBorder="1" applyAlignment="1">
      <alignment horizontal="left"/>
    </xf>
    <xf numFmtId="0" fontId="25" fillId="5" borderId="7" xfId="5" applyFont="1" applyFill="1" applyBorder="1" applyAlignment="1">
      <alignment horizontal="left"/>
    </xf>
    <xf numFmtId="0" fontId="25" fillId="3" borderId="6" xfId="5" applyFont="1" applyFill="1" applyBorder="1" applyAlignment="1">
      <alignment horizontal="left"/>
    </xf>
    <xf numFmtId="0" fontId="25" fillId="3" borderId="2" xfId="5" applyFont="1" applyFill="1" applyBorder="1" applyAlignment="1">
      <alignment horizontal="left"/>
    </xf>
    <xf numFmtId="0" fontId="25" fillId="3" borderId="7" xfId="5" applyFont="1" applyFill="1" applyBorder="1" applyAlignment="1">
      <alignment horizontal="left"/>
    </xf>
    <xf numFmtId="0" fontId="25" fillId="3" borderId="6" xfId="5" applyFont="1" applyFill="1" applyBorder="1" applyAlignment="1">
      <alignment horizontal="left" vertical="center"/>
    </xf>
    <xf numFmtId="0" fontId="25" fillId="3" borderId="2" xfId="5" applyFont="1" applyFill="1" applyBorder="1" applyAlignment="1">
      <alignment horizontal="left" vertical="center"/>
    </xf>
    <xf numFmtId="0" fontId="25" fillId="3" borderId="7" xfId="5" applyFont="1" applyFill="1" applyBorder="1" applyAlignment="1">
      <alignment horizontal="left" vertical="center"/>
    </xf>
    <xf numFmtId="0" fontId="17" fillId="0" borderId="0" xfId="0" applyFont="1" applyAlignment="1">
      <alignment horizontal="left" vertical="center" wrapText="1"/>
    </xf>
    <xf numFmtId="0" fontId="15" fillId="0" borderId="0" xfId="0" applyFont="1" applyAlignment="1">
      <alignment horizontal="left" vertical="center" wrapText="1"/>
    </xf>
    <xf numFmtId="0" fontId="23" fillId="0" borderId="0" xfId="0" applyFont="1" applyAlignment="1">
      <alignment horizontal="left"/>
    </xf>
    <xf numFmtId="0" fontId="25" fillId="3" borderId="13" xfId="5" applyFont="1" applyFill="1" applyBorder="1" applyAlignment="1">
      <alignment horizontal="left" vertical="center" wrapText="1"/>
    </xf>
    <xf numFmtId="0" fontId="25" fillId="3" borderId="16" xfId="5" applyFont="1" applyFill="1" applyBorder="1" applyAlignment="1">
      <alignment horizontal="left" vertical="center" wrapText="1"/>
    </xf>
    <xf numFmtId="0" fontId="25" fillId="3" borderId="17" xfId="5" applyFont="1" applyFill="1" applyBorder="1" applyAlignment="1">
      <alignment horizontal="left" vertical="center" wrapText="1"/>
    </xf>
    <xf numFmtId="0" fontId="19" fillId="0" borderId="0" xfId="0" applyFont="1" applyAlignment="1">
      <alignment horizontal="left" vertical="center" wrapText="1"/>
    </xf>
    <xf numFmtId="0" fontId="25" fillId="3" borderId="13" xfId="5" applyFont="1" applyFill="1" applyBorder="1" applyAlignment="1">
      <alignment horizontal="left" vertical="center"/>
    </xf>
    <xf numFmtId="0" fontId="25" fillId="3" borderId="3" xfId="5" applyFont="1" applyFill="1" applyBorder="1" applyAlignment="1">
      <alignment horizontal="left" vertical="center"/>
    </xf>
    <xf numFmtId="0" fontId="25" fillId="3" borderId="14" xfId="5" applyFont="1" applyFill="1" applyBorder="1" applyAlignment="1">
      <alignment horizontal="left" vertical="center"/>
    </xf>
    <xf numFmtId="0" fontId="25" fillId="3" borderId="3" xfId="5" applyFont="1" applyFill="1" applyBorder="1" applyAlignment="1">
      <alignment horizontal="left" vertical="center" wrapText="1"/>
    </xf>
    <xf numFmtId="0" fontId="25" fillId="3" borderId="14" xfId="5" applyFont="1" applyFill="1" applyBorder="1" applyAlignment="1">
      <alignment horizontal="left" vertical="center" wrapText="1"/>
    </xf>
    <xf numFmtId="0" fontId="39" fillId="0" borderId="0" xfId="5" applyFont="1" applyAlignment="1">
      <alignment horizontal="left" wrapText="1"/>
    </xf>
    <xf numFmtId="0" fontId="11" fillId="2" borderId="0" xfId="5" applyFont="1" applyFill="1" applyBorder="1" applyAlignment="1">
      <alignment horizontal="left" vertical="center" wrapText="1"/>
    </xf>
    <xf numFmtId="0" fontId="11" fillId="2" borderId="0" xfId="5" applyFont="1" applyFill="1" applyBorder="1" applyAlignment="1">
      <alignment horizontal="left" wrapText="1"/>
    </xf>
    <xf numFmtId="0" fontId="39" fillId="0" borderId="0" xfId="5" applyFont="1" applyFill="1" applyAlignment="1">
      <alignment horizontal="left" wrapText="1"/>
    </xf>
    <xf numFmtId="0" fontId="31" fillId="4" borderId="3" xfId="5" applyFont="1" applyFill="1" applyBorder="1" applyAlignment="1">
      <alignment horizontal="center" vertical="center" wrapText="1"/>
    </xf>
    <xf numFmtId="0" fontId="31" fillId="4" borderId="1" xfId="5" applyFont="1" applyFill="1" applyBorder="1" applyAlignment="1">
      <alignment horizontal="center" vertical="center" wrapText="1"/>
    </xf>
    <xf numFmtId="0" fontId="31" fillId="4" borderId="14" xfId="5" applyFont="1" applyFill="1" applyBorder="1" applyAlignment="1">
      <alignment horizontal="center" vertical="center" wrapText="1"/>
    </xf>
    <xf numFmtId="0" fontId="31" fillId="4" borderId="10" xfId="5" applyFont="1" applyFill="1" applyBorder="1" applyAlignment="1">
      <alignment horizontal="center" vertical="center" wrapText="1"/>
    </xf>
  </cellXfs>
  <cellStyles count="11">
    <cellStyle name="Hipervínculo" xfId="4" builtinId="8"/>
    <cellStyle name="Millares" xfId="1" builtinId="3"/>
    <cellStyle name="Millares 2" xfId="8" xr:uid="{9E148FED-7375-4203-9D47-6527895EBFA1}"/>
    <cellStyle name="Millares 2 2" xfId="10" xr:uid="{3080A46F-5CA9-4724-9F44-C6CA78E603DA}"/>
    <cellStyle name="Moneda" xfId="3" builtinId="4"/>
    <cellStyle name="Normal" xfId="0" builtinId="0"/>
    <cellStyle name="Normal 2" xfId="7" xr:uid="{649FE9CE-8D29-45CA-884F-20AAF95E2793}"/>
    <cellStyle name="Normal 2 2" xfId="9" xr:uid="{50AC1FC8-349E-42A2-A0A9-F20315610D6F}"/>
    <cellStyle name="Normal 5" xfId="5" xr:uid="{00000000-0005-0000-0000-000004000000}"/>
    <cellStyle name="Normal_Hoja2" xfId="6" xr:uid="{00000000-0005-0000-0000-000005000000}"/>
    <cellStyle name="Porcentaje" xfId="2" builtinId="5"/>
  </cellStyles>
  <dxfs count="0"/>
  <tableStyles count="0" defaultTableStyle="TableStyleMedium2" defaultPivotStyle="PivotStyleLight16"/>
  <colors>
    <mruColors>
      <color rgb="FFD4C19C"/>
      <color rgb="FF621132"/>
      <color rgb="FFE7DAC3"/>
      <color rgb="FF9F2241"/>
      <color rgb="FFD5BE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1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1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1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1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1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1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1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1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1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1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2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2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2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2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2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2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2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2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2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2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3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3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3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3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3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3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3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3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editAs="oneCell">
    <xdr:from>
      <xdr:col>14</xdr:col>
      <xdr:colOff>777328</xdr:colOff>
      <xdr:row>0</xdr:row>
      <xdr:rowOff>65688</xdr:rowOff>
    </xdr:from>
    <xdr:to>
      <xdr:col>15</xdr:col>
      <xdr:colOff>9845</xdr:colOff>
      <xdr:row>3</xdr:row>
      <xdr:rowOff>116578</xdr:rowOff>
    </xdr:to>
    <xdr:pic>
      <xdr:nvPicPr>
        <xdr:cNvPr id="2" name="Imagen 5" descr="Casa">
          <a:hlinkClick xmlns:r="http://schemas.openxmlformats.org/officeDocument/2006/relationships" r:id="rId1"/>
          <a:extLst>
            <a:ext uri="{FF2B5EF4-FFF2-40B4-BE49-F238E27FC236}">
              <a16:creationId xmlns:a16="http://schemas.microsoft.com/office/drawing/2014/main" id="{F642D355-1C9C-4223-BA85-B6ACC4670C67}"/>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2535776" y="65688"/>
          <a:ext cx="612000" cy="609252"/>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14</xdr:col>
      <xdr:colOff>711021</xdr:colOff>
      <xdr:row>0</xdr:row>
      <xdr:rowOff>0</xdr:rowOff>
    </xdr:from>
    <xdr:to>
      <xdr:col>14</xdr:col>
      <xdr:colOff>1323021</xdr:colOff>
      <xdr:row>3</xdr:row>
      <xdr:rowOff>45801</xdr:rowOff>
    </xdr:to>
    <xdr:pic>
      <xdr:nvPicPr>
        <xdr:cNvPr id="2" name="Imagen 5" descr="Casa">
          <a:hlinkClick xmlns:r="http://schemas.openxmlformats.org/officeDocument/2006/relationships" r:id="rId1"/>
          <a:extLst>
            <a:ext uri="{FF2B5EF4-FFF2-40B4-BE49-F238E27FC236}">
              <a16:creationId xmlns:a16="http://schemas.microsoft.com/office/drawing/2014/main" id="{DECF7E82-E91E-4E02-96A7-78AFEDB86B11}"/>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1349507" y="0"/>
          <a:ext cx="612000" cy="609252"/>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761999</xdr:colOff>
      <xdr:row>0</xdr:row>
      <xdr:rowOff>0</xdr:rowOff>
    </xdr:from>
    <xdr:to>
      <xdr:col>9</xdr:col>
      <xdr:colOff>1373999</xdr:colOff>
      <xdr:row>3</xdr:row>
      <xdr:rowOff>37752</xdr:rowOff>
    </xdr:to>
    <xdr:pic>
      <xdr:nvPicPr>
        <xdr:cNvPr id="2" name="Imagen 5" descr="Casa">
          <a:hlinkClick xmlns:r="http://schemas.openxmlformats.org/officeDocument/2006/relationships" r:id="rId1"/>
          <a:extLst>
            <a:ext uri="{FF2B5EF4-FFF2-40B4-BE49-F238E27FC236}">
              <a16:creationId xmlns:a16="http://schemas.microsoft.com/office/drawing/2014/main" id="{F468BD5A-F4C5-4EA6-A81E-BB2D662EDA0A}"/>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3489780" y="0"/>
          <a:ext cx="612000" cy="609252"/>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764683</xdr:colOff>
      <xdr:row>0</xdr:row>
      <xdr:rowOff>0</xdr:rowOff>
    </xdr:from>
    <xdr:to>
      <xdr:col>9</xdr:col>
      <xdr:colOff>1376683</xdr:colOff>
      <xdr:row>3</xdr:row>
      <xdr:rowOff>45801</xdr:rowOff>
    </xdr:to>
    <xdr:pic>
      <xdr:nvPicPr>
        <xdr:cNvPr id="2" name="Imagen 5" descr="Casa">
          <a:hlinkClick xmlns:r="http://schemas.openxmlformats.org/officeDocument/2006/relationships" r:id="rId1"/>
          <a:extLst>
            <a:ext uri="{FF2B5EF4-FFF2-40B4-BE49-F238E27FC236}">
              <a16:creationId xmlns:a16="http://schemas.microsoft.com/office/drawing/2014/main" id="{036A5F8D-F841-4C8F-965A-3DEEC7261E68}"/>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3536232" y="0"/>
          <a:ext cx="612000" cy="609252"/>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749300</xdr:colOff>
      <xdr:row>0</xdr:row>
      <xdr:rowOff>76200</xdr:rowOff>
    </xdr:from>
    <xdr:to>
      <xdr:col>10</xdr:col>
      <xdr:colOff>1361300</xdr:colOff>
      <xdr:row>3</xdr:row>
      <xdr:rowOff>113952</xdr:rowOff>
    </xdr:to>
    <xdr:pic>
      <xdr:nvPicPr>
        <xdr:cNvPr id="2" name="Imagen 5" descr="Casa">
          <a:hlinkClick xmlns:r="http://schemas.openxmlformats.org/officeDocument/2006/relationships" r:id="rId1"/>
          <a:extLst>
            <a:ext uri="{FF2B5EF4-FFF2-40B4-BE49-F238E27FC236}">
              <a16:creationId xmlns:a16="http://schemas.microsoft.com/office/drawing/2014/main" id="{EC79B22B-BF9A-4A01-AC43-90C2987AA27E}"/>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4922500" y="76200"/>
          <a:ext cx="612000" cy="609252"/>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607088</xdr:colOff>
      <xdr:row>0</xdr:row>
      <xdr:rowOff>83737</xdr:rowOff>
    </xdr:from>
    <xdr:to>
      <xdr:col>10</xdr:col>
      <xdr:colOff>4912</xdr:colOff>
      <xdr:row>3</xdr:row>
      <xdr:rowOff>127769</xdr:rowOff>
    </xdr:to>
    <xdr:pic>
      <xdr:nvPicPr>
        <xdr:cNvPr id="2" name="Imagen 5" descr="Casa">
          <a:hlinkClick xmlns:r="http://schemas.openxmlformats.org/officeDocument/2006/relationships" r:id="rId1"/>
          <a:extLst>
            <a:ext uri="{FF2B5EF4-FFF2-40B4-BE49-F238E27FC236}">
              <a16:creationId xmlns:a16="http://schemas.microsoft.com/office/drawing/2014/main" id="{49A33835-DC47-49F5-88C2-F61814BCED72}"/>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1681209" y="83737"/>
          <a:ext cx="612000" cy="609252"/>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15</xdr:col>
      <xdr:colOff>1129393</xdr:colOff>
      <xdr:row>0</xdr:row>
      <xdr:rowOff>163286</xdr:rowOff>
    </xdr:from>
    <xdr:to>
      <xdr:col>16</xdr:col>
      <xdr:colOff>67715</xdr:colOff>
      <xdr:row>4</xdr:row>
      <xdr:rowOff>10538</xdr:rowOff>
    </xdr:to>
    <xdr:pic>
      <xdr:nvPicPr>
        <xdr:cNvPr id="2" name="Imagen 5" descr="Casa">
          <a:hlinkClick xmlns:r="http://schemas.openxmlformats.org/officeDocument/2006/relationships" r:id="rId1"/>
          <a:extLst>
            <a:ext uri="{FF2B5EF4-FFF2-40B4-BE49-F238E27FC236}">
              <a16:creationId xmlns:a16="http://schemas.microsoft.com/office/drawing/2014/main" id="{46779B84-3A5B-47DE-A8A9-E1AE22C75C2E}"/>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3784036" y="163286"/>
          <a:ext cx="612000" cy="609252"/>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15</xdr:col>
      <xdr:colOff>338388</xdr:colOff>
      <xdr:row>0</xdr:row>
      <xdr:rowOff>62664</xdr:rowOff>
    </xdr:from>
    <xdr:to>
      <xdr:col>15</xdr:col>
      <xdr:colOff>950388</xdr:colOff>
      <xdr:row>3</xdr:row>
      <xdr:rowOff>107936</xdr:rowOff>
    </xdr:to>
    <xdr:pic>
      <xdr:nvPicPr>
        <xdr:cNvPr id="4" name="Imagen 5" descr="Casa">
          <a:hlinkClick xmlns:r="http://schemas.openxmlformats.org/officeDocument/2006/relationships" r:id="rId1"/>
          <a:extLst>
            <a:ext uri="{FF2B5EF4-FFF2-40B4-BE49-F238E27FC236}">
              <a16:creationId xmlns:a16="http://schemas.microsoft.com/office/drawing/2014/main" id="{F3DDA47D-9656-4481-BDF7-805B4D89986D}"/>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2232105" y="62664"/>
          <a:ext cx="612000" cy="609252"/>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476250</xdr:colOff>
      <xdr:row>0</xdr:row>
      <xdr:rowOff>68035</xdr:rowOff>
    </xdr:from>
    <xdr:to>
      <xdr:col>13</xdr:col>
      <xdr:colOff>40500</xdr:colOff>
      <xdr:row>3</xdr:row>
      <xdr:rowOff>105787</xdr:rowOff>
    </xdr:to>
    <xdr:pic>
      <xdr:nvPicPr>
        <xdr:cNvPr id="2" name="Imagen 5" descr="Casa">
          <a:hlinkClick xmlns:r="http://schemas.openxmlformats.org/officeDocument/2006/relationships" r:id="rId1"/>
          <a:extLst>
            <a:ext uri="{FF2B5EF4-FFF2-40B4-BE49-F238E27FC236}">
              <a16:creationId xmlns:a16="http://schemas.microsoft.com/office/drawing/2014/main" id="{7B354C88-2144-4CFF-80CF-8768E06C5857}"/>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4056179" y="68035"/>
          <a:ext cx="612000" cy="609252"/>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238125</xdr:colOff>
      <xdr:row>0</xdr:row>
      <xdr:rowOff>35719</xdr:rowOff>
    </xdr:from>
    <xdr:to>
      <xdr:col>10</xdr:col>
      <xdr:colOff>111937</xdr:colOff>
      <xdr:row>3</xdr:row>
      <xdr:rowOff>73471</xdr:rowOff>
    </xdr:to>
    <xdr:pic>
      <xdr:nvPicPr>
        <xdr:cNvPr id="2" name="Imagen 5" descr="Casa">
          <a:hlinkClick xmlns:r="http://schemas.openxmlformats.org/officeDocument/2006/relationships" r:id="rId1"/>
          <a:extLst>
            <a:ext uri="{FF2B5EF4-FFF2-40B4-BE49-F238E27FC236}">
              <a16:creationId xmlns:a16="http://schemas.microsoft.com/office/drawing/2014/main" id="{291E50CF-088F-4467-AC7E-99342CBBD1E0}"/>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9155906" y="35719"/>
          <a:ext cx="612000" cy="609252"/>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200025</xdr:colOff>
      <xdr:row>0</xdr:row>
      <xdr:rowOff>38100</xdr:rowOff>
    </xdr:from>
    <xdr:to>
      <xdr:col>10</xdr:col>
      <xdr:colOff>50025</xdr:colOff>
      <xdr:row>3</xdr:row>
      <xdr:rowOff>75852</xdr:rowOff>
    </xdr:to>
    <xdr:pic>
      <xdr:nvPicPr>
        <xdr:cNvPr id="2" name="Imagen 5" descr="Casa">
          <a:hlinkClick xmlns:r="http://schemas.openxmlformats.org/officeDocument/2006/relationships" r:id="rId1"/>
          <a:extLst>
            <a:ext uri="{FF2B5EF4-FFF2-40B4-BE49-F238E27FC236}">
              <a16:creationId xmlns:a16="http://schemas.microsoft.com/office/drawing/2014/main" id="{022C2958-D3D6-492E-B45E-8E2B49C509F8}"/>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8534400" y="38100"/>
          <a:ext cx="612000" cy="609252"/>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738186</xdr:colOff>
      <xdr:row>0</xdr:row>
      <xdr:rowOff>95252</xdr:rowOff>
    </xdr:from>
    <xdr:to>
      <xdr:col>14</xdr:col>
      <xdr:colOff>1350186</xdr:colOff>
      <xdr:row>3</xdr:row>
      <xdr:rowOff>133004</xdr:rowOff>
    </xdr:to>
    <xdr:pic>
      <xdr:nvPicPr>
        <xdr:cNvPr id="2" name="Imagen 5" descr="Casa">
          <a:hlinkClick xmlns:r="http://schemas.openxmlformats.org/officeDocument/2006/relationships" r:id="rId1"/>
          <a:extLst>
            <a:ext uri="{FF2B5EF4-FFF2-40B4-BE49-F238E27FC236}">
              <a16:creationId xmlns:a16="http://schemas.microsoft.com/office/drawing/2014/main" id="{AA19345B-4E4E-4D16-89B5-4399D79D6969}"/>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4156530" y="95252"/>
          <a:ext cx="612000" cy="609252"/>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10</xdr:col>
      <xdr:colOff>404811</xdr:colOff>
      <xdr:row>0</xdr:row>
      <xdr:rowOff>23813</xdr:rowOff>
    </xdr:from>
    <xdr:to>
      <xdr:col>10</xdr:col>
      <xdr:colOff>1016811</xdr:colOff>
      <xdr:row>3</xdr:row>
      <xdr:rowOff>61565</xdr:rowOff>
    </xdr:to>
    <xdr:pic>
      <xdr:nvPicPr>
        <xdr:cNvPr id="3" name="Imagen 5" descr="Casa">
          <a:hlinkClick xmlns:r="http://schemas.openxmlformats.org/officeDocument/2006/relationships" r:id="rId1"/>
          <a:extLst>
            <a:ext uri="{FF2B5EF4-FFF2-40B4-BE49-F238E27FC236}">
              <a16:creationId xmlns:a16="http://schemas.microsoft.com/office/drawing/2014/main" id="{CACCD78E-1CA0-4BD0-8B65-D5F017FE62E9}"/>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1215686" y="23813"/>
          <a:ext cx="612000" cy="609252"/>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10</xdr:col>
      <xdr:colOff>428625</xdr:colOff>
      <xdr:row>0</xdr:row>
      <xdr:rowOff>0</xdr:rowOff>
    </xdr:from>
    <xdr:to>
      <xdr:col>10</xdr:col>
      <xdr:colOff>1040625</xdr:colOff>
      <xdr:row>3</xdr:row>
      <xdr:rowOff>37752</xdr:rowOff>
    </xdr:to>
    <xdr:pic>
      <xdr:nvPicPr>
        <xdr:cNvPr id="2" name="Imagen 5" descr="Casa">
          <a:hlinkClick xmlns:r="http://schemas.openxmlformats.org/officeDocument/2006/relationships" r:id="rId1"/>
          <a:extLst>
            <a:ext uri="{FF2B5EF4-FFF2-40B4-BE49-F238E27FC236}">
              <a16:creationId xmlns:a16="http://schemas.microsoft.com/office/drawing/2014/main" id="{94291346-77C6-4003-A496-02A9645B67D6}"/>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9596438" y="0"/>
          <a:ext cx="612000" cy="609252"/>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12</xdr:col>
      <xdr:colOff>466725</xdr:colOff>
      <xdr:row>0</xdr:row>
      <xdr:rowOff>76200</xdr:rowOff>
    </xdr:from>
    <xdr:to>
      <xdr:col>13</xdr:col>
      <xdr:colOff>30975</xdr:colOff>
      <xdr:row>3</xdr:row>
      <xdr:rowOff>113952</xdr:rowOff>
    </xdr:to>
    <xdr:pic>
      <xdr:nvPicPr>
        <xdr:cNvPr id="2" name="Imagen 5" descr="Casa">
          <a:hlinkClick xmlns:r="http://schemas.openxmlformats.org/officeDocument/2006/relationships" r:id="rId1"/>
          <a:extLst>
            <a:ext uri="{FF2B5EF4-FFF2-40B4-BE49-F238E27FC236}">
              <a16:creationId xmlns:a16="http://schemas.microsoft.com/office/drawing/2014/main" id="{12619805-4D32-4B1C-97B4-8912FF8F2B31}"/>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3373100" y="76200"/>
          <a:ext cx="612000" cy="609252"/>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802822</xdr:colOff>
      <xdr:row>0</xdr:row>
      <xdr:rowOff>122464</xdr:rowOff>
    </xdr:from>
    <xdr:to>
      <xdr:col>5</xdr:col>
      <xdr:colOff>26893</xdr:colOff>
      <xdr:row>2</xdr:row>
      <xdr:rowOff>241859</xdr:rowOff>
    </xdr:to>
    <xdr:pic>
      <xdr:nvPicPr>
        <xdr:cNvPr id="2" name="Imagen 5" descr="Casa">
          <a:hlinkClick xmlns:r="http://schemas.openxmlformats.org/officeDocument/2006/relationships" r:id="rId1"/>
          <a:extLst>
            <a:ext uri="{FF2B5EF4-FFF2-40B4-BE49-F238E27FC236}">
              <a16:creationId xmlns:a16="http://schemas.microsoft.com/office/drawing/2014/main" id="{D30FC969-2CA4-4574-AF69-658C61F6655F}"/>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6354536" y="122464"/>
          <a:ext cx="612000" cy="609252"/>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5</xdr:col>
      <xdr:colOff>1260662</xdr:colOff>
      <xdr:row>1</xdr:row>
      <xdr:rowOff>0</xdr:rowOff>
    </xdr:from>
    <xdr:to>
      <xdr:col>6</xdr:col>
      <xdr:colOff>78208</xdr:colOff>
      <xdr:row>3</xdr:row>
      <xdr:rowOff>129978</xdr:rowOff>
    </xdr:to>
    <xdr:pic>
      <xdr:nvPicPr>
        <xdr:cNvPr id="3" name="Imagen 5" descr="Casa">
          <a:hlinkClick xmlns:r="http://schemas.openxmlformats.org/officeDocument/2006/relationships" r:id="rId1"/>
          <a:extLst>
            <a:ext uri="{FF2B5EF4-FFF2-40B4-BE49-F238E27FC236}">
              <a16:creationId xmlns:a16="http://schemas.microsoft.com/office/drawing/2014/main" id="{82FB73C6-3E70-48FB-A577-77D7A380BB45}"/>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0043272" y="238125"/>
          <a:ext cx="610487" cy="606228"/>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6</xdr:col>
      <xdr:colOff>579783</xdr:colOff>
      <xdr:row>0</xdr:row>
      <xdr:rowOff>165652</xdr:rowOff>
    </xdr:from>
    <xdr:to>
      <xdr:col>6</xdr:col>
      <xdr:colOff>1193203</xdr:colOff>
      <xdr:row>3</xdr:row>
      <xdr:rowOff>67858</xdr:rowOff>
    </xdr:to>
    <xdr:pic>
      <xdr:nvPicPr>
        <xdr:cNvPr id="3" name="Imagen 5" descr="Casa">
          <a:hlinkClick xmlns:r="http://schemas.openxmlformats.org/officeDocument/2006/relationships" r:id="rId1"/>
          <a:extLst>
            <a:ext uri="{FF2B5EF4-FFF2-40B4-BE49-F238E27FC236}">
              <a16:creationId xmlns:a16="http://schemas.microsoft.com/office/drawing/2014/main" id="{24F93662-C1EB-403C-A65C-42714A1BA9D5}"/>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8945218" y="165652"/>
          <a:ext cx="610487" cy="606228"/>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6</xdr:col>
      <xdr:colOff>574109</xdr:colOff>
      <xdr:row>1</xdr:row>
      <xdr:rowOff>0</xdr:rowOff>
    </xdr:from>
    <xdr:to>
      <xdr:col>7</xdr:col>
      <xdr:colOff>75520</xdr:colOff>
      <xdr:row>3</xdr:row>
      <xdr:rowOff>136502</xdr:rowOff>
    </xdr:to>
    <xdr:pic>
      <xdr:nvPicPr>
        <xdr:cNvPr id="3" name="Imagen 5" descr="Casa">
          <a:hlinkClick xmlns:r="http://schemas.openxmlformats.org/officeDocument/2006/relationships" r:id="rId1"/>
          <a:extLst>
            <a:ext uri="{FF2B5EF4-FFF2-40B4-BE49-F238E27FC236}">
              <a16:creationId xmlns:a16="http://schemas.microsoft.com/office/drawing/2014/main" id="{287C7436-5B7F-4151-80E1-8674307B9A75}"/>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8833458" y="234863"/>
          <a:ext cx="610487" cy="606228"/>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6</xdr:col>
      <xdr:colOff>538369</xdr:colOff>
      <xdr:row>1</xdr:row>
      <xdr:rowOff>41413</xdr:rowOff>
    </xdr:from>
    <xdr:to>
      <xdr:col>7</xdr:col>
      <xdr:colOff>30704</xdr:colOff>
      <xdr:row>3</xdr:row>
      <xdr:rowOff>178293</xdr:rowOff>
    </xdr:to>
    <xdr:pic>
      <xdr:nvPicPr>
        <xdr:cNvPr id="3" name="Imagen 5" descr="Casa">
          <a:hlinkClick xmlns:r="http://schemas.openxmlformats.org/officeDocument/2006/relationships" r:id="rId1"/>
          <a:extLst>
            <a:ext uri="{FF2B5EF4-FFF2-40B4-BE49-F238E27FC236}">
              <a16:creationId xmlns:a16="http://schemas.microsoft.com/office/drawing/2014/main" id="{CAAF71D2-6324-40E0-98DE-D4640000CD62}"/>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9428369" y="276087"/>
          <a:ext cx="610487" cy="606228"/>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6</xdr:col>
      <xdr:colOff>809971</xdr:colOff>
      <xdr:row>0</xdr:row>
      <xdr:rowOff>152907</xdr:rowOff>
    </xdr:from>
    <xdr:to>
      <xdr:col>7</xdr:col>
      <xdr:colOff>32529</xdr:colOff>
      <xdr:row>3</xdr:row>
      <xdr:rowOff>32652</xdr:rowOff>
    </xdr:to>
    <xdr:pic>
      <xdr:nvPicPr>
        <xdr:cNvPr id="3" name="Imagen 5" descr="Casa">
          <a:hlinkClick xmlns:r="http://schemas.openxmlformats.org/officeDocument/2006/relationships" r:id="rId1"/>
          <a:extLst>
            <a:ext uri="{FF2B5EF4-FFF2-40B4-BE49-F238E27FC236}">
              <a16:creationId xmlns:a16="http://schemas.microsoft.com/office/drawing/2014/main" id="{0615FAD1-8386-4656-B9BC-9E3460739B7E}"/>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1137792" y="152907"/>
          <a:ext cx="610487" cy="614531"/>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6</xdr:col>
      <xdr:colOff>546287</xdr:colOff>
      <xdr:row>0</xdr:row>
      <xdr:rowOff>196103</xdr:rowOff>
    </xdr:from>
    <xdr:to>
      <xdr:col>7</xdr:col>
      <xdr:colOff>36186</xdr:colOff>
      <xdr:row>3</xdr:row>
      <xdr:rowOff>87956</xdr:rowOff>
    </xdr:to>
    <xdr:pic>
      <xdr:nvPicPr>
        <xdr:cNvPr id="3" name="Imagen 5" descr="Casa">
          <a:hlinkClick xmlns:r="http://schemas.openxmlformats.org/officeDocument/2006/relationships" r:id="rId1"/>
          <a:extLst>
            <a:ext uri="{FF2B5EF4-FFF2-40B4-BE49-F238E27FC236}">
              <a16:creationId xmlns:a16="http://schemas.microsoft.com/office/drawing/2014/main" id="{1F4A8428-5938-41AD-9BF5-64ACE5E3894D}"/>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8880662" y="196103"/>
          <a:ext cx="610487" cy="606228"/>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717468</xdr:colOff>
      <xdr:row>0</xdr:row>
      <xdr:rowOff>61850</xdr:rowOff>
    </xdr:from>
    <xdr:to>
      <xdr:col>14</xdr:col>
      <xdr:colOff>1329468</xdr:colOff>
      <xdr:row>3</xdr:row>
      <xdr:rowOff>114446</xdr:rowOff>
    </xdr:to>
    <xdr:pic>
      <xdr:nvPicPr>
        <xdr:cNvPr id="2" name="Imagen 5" descr="Casa">
          <a:hlinkClick xmlns:r="http://schemas.openxmlformats.org/officeDocument/2006/relationships" r:id="rId1"/>
          <a:extLst>
            <a:ext uri="{FF2B5EF4-FFF2-40B4-BE49-F238E27FC236}">
              <a16:creationId xmlns:a16="http://schemas.microsoft.com/office/drawing/2014/main" id="{6803F131-1C9D-41A2-A538-1A473522EE64}"/>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3557663" y="61850"/>
          <a:ext cx="612000" cy="609252"/>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8</xdr:col>
      <xdr:colOff>545945</xdr:colOff>
      <xdr:row>1</xdr:row>
      <xdr:rowOff>46464</xdr:rowOff>
    </xdr:from>
    <xdr:to>
      <xdr:col>9</xdr:col>
      <xdr:colOff>109605</xdr:colOff>
      <xdr:row>3</xdr:row>
      <xdr:rowOff>164826</xdr:rowOff>
    </xdr:to>
    <xdr:pic>
      <xdr:nvPicPr>
        <xdr:cNvPr id="3" name="Imagen 5" descr="Casa">
          <a:hlinkClick xmlns:r="http://schemas.openxmlformats.org/officeDocument/2006/relationships" r:id="rId1"/>
          <a:extLst>
            <a:ext uri="{FF2B5EF4-FFF2-40B4-BE49-F238E27FC236}">
              <a16:creationId xmlns:a16="http://schemas.microsoft.com/office/drawing/2014/main" id="{ADFB4D98-EB86-41B3-BE64-209F36C5963D}"/>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2603201" y="290397"/>
          <a:ext cx="609087" cy="606228"/>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8</xdr:col>
      <xdr:colOff>498929</xdr:colOff>
      <xdr:row>0</xdr:row>
      <xdr:rowOff>158750</xdr:rowOff>
    </xdr:from>
    <xdr:to>
      <xdr:col>9</xdr:col>
      <xdr:colOff>64801</xdr:colOff>
      <xdr:row>3</xdr:row>
      <xdr:rowOff>84621</xdr:rowOff>
    </xdr:to>
    <xdr:pic>
      <xdr:nvPicPr>
        <xdr:cNvPr id="4" name="Imagen 5" descr="Casa">
          <a:hlinkClick xmlns:r="http://schemas.openxmlformats.org/officeDocument/2006/relationships" r:id="rId1"/>
          <a:extLst>
            <a:ext uri="{FF2B5EF4-FFF2-40B4-BE49-F238E27FC236}">
              <a16:creationId xmlns:a16="http://schemas.microsoft.com/office/drawing/2014/main" id="{16B16A0E-235C-4473-9239-971255CB59F7}"/>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2382500" y="158750"/>
          <a:ext cx="609087" cy="606228"/>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8</xdr:col>
      <xdr:colOff>309562</xdr:colOff>
      <xdr:row>0</xdr:row>
      <xdr:rowOff>214312</xdr:rowOff>
    </xdr:from>
    <xdr:to>
      <xdr:col>8</xdr:col>
      <xdr:colOff>918649</xdr:colOff>
      <xdr:row>3</xdr:row>
      <xdr:rowOff>106165</xdr:rowOff>
    </xdr:to>
    <xdr:pic>
      <xdr:nvPicPr>
        <xdr:cNvPr id="3" name="Imagen 5" descr="Casa">
          <a:hlinkClick xmlns:r="http://schemas.openxmlformats.org/officeDocument/2006/relationships" r:id="rId1"/>
          <a:extLst>
            <a:ext uri="{FF2B5EF4-FFF2-40B4-BE49-F238E27FC236}">
              <a16:creationId xmlns:a16="http://schemas.microsoft.com/office/drawing/2014/main" id="{A9EE567B-DC18-4346-BF98-B44F4491E7BE}"/>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1644312" y="214312"/>
          <a:ext cx="609087" cy="606228"/>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9</xdr:col>
      <xdr:colOff>241300</xdr:colOff>
      <xdr:row>0</xdr:row>
      <xdr:rowOff>190500</xdr:rowOff>
    </xdr:from>
    <xdr:to>
      <xdr:col>10</xdr:col>
      <xdr:colOff>88387</xdr:colOff>
      <xdr:row>3</xdr:row>
      <xdr:rowOff>72828</xdr:rowOff>
    </xdr:to>
    <xdr:pic>
      <xdr:nvPicPr>
        <xdr:cNvPr id="3" name="Imagen 5" descr="Casa">
          <a:hlinkClick xmlns:r="http://schemas.openxmlformats.org/officeDocument/2006/relationships" r:id="rId1"/>
          <a:extLst>
            <a:ext uri="{FF2B5EF4-FFF2-40B4-BE49-F238E27FC236}">
              <a16:creationId xmlns:a16="http://schemas.microsoft.com/office/drawing/2014/main" id="{0851CC06-9F58-4E96-BEC3-2DB8826526AE}"/>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9956800" y="190500"/>
          <a:ext cx="609087" cy="606228"/>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9</xdr:col>
      <xdr:colOff>430582</xdr:colOff>
      <xdr:row>0</xdr:row>
      <xdr:rowOff>89596</xdr:rowOff>
    </xdr:from>
    <xdr:to>
      <xdr:col>10</xdr:col>
      <xdr:colOff>34977</xdr:colOff>
      <xdr:row>3</xdr:row>
      <xdr:rowOff>141431</xdr:rowOff>
    </xdr:to>
    <xdr:pic>
      <xdr:nvPicPr>
        <xdr:cNvPr id="3" name="Imagen 5" descr="Casa">
          <a:hlinkClick xmlns:r="http://schemas.openxmlformats.org/officeDocument/2006/relationships" r:id="rId1"/>
          <a:extLst>
            <a:ext uri="{FF2B5EF4-FFF2-40B4-BE49-F238E27FC236}">
              <a16:creationId xmlns:a16="http://schemas.microsoft.com/office/drawing/2014/main" id="{F2134EC1-742E-4948-85DC-D45FD9878868}"/>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1119749" y="89596"/>
          <a:ext cx="609811" cy="623335"/>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10</xdr:col>
      <xdr:colOff>123825</xdr:colOff>
      <xdr:row>0</xdr:row>
      <xdr:rowOff>209550</xdr:rowOff>
    </xdr:from>
    <xdr:to>
      <xdr:col>11</xdr:col>
      <xdr:colOff>19261</xdr:colOff>
      <xdr:row>3</xdr:row>
      <xdr:rowOff>147085</xdr:rowOff>
    </xdr:to>
    <xdr:pic>
      <xdr:nvPicPr>
        <xdr:cNvPr id="2" name="Imagen 5" descr="Casa">
          <a:hlinkClick xmlns:r="http://schemas.openxmlformats.org/officeDocument/2006/relationships" r:id="rId1"/>
          <a:extLst>
            <a:ext uri="{FF2B5EF4-FFF2-40B4-BE49-F238E27FC236}">
              <a16:creationId xmlns:a16="http://schemas.microsoft.com/office/drawing/2014/main" id="{0CACD405-E2E2-4865-A82B-28EDD1FBDBEC}"/>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1468100" y="209550"/>
          <a:ext cx="609811" cy="623335"/>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10</xdr:col>
      <xdr:colOff>47625</xdr:colOff>
      <xdr:row>0</xdr:row>
      <xdr:rowOff>0</xdr:rowOff>
    </xdr:from>
    <xdr:to>
      <xdr:col>11</xdr:col>
      <xdr:colOff>26405</xdr:colOff>
      <xdr:row>2</xdr:row>
      <xdr:rowOff>166135</xdr:rowOff>
    </xdr:to>
    <xdr:pic>
      <xdr:nvPicPr>
        <xdr:cNvPr id="2" name="Imagen 5" descr="Casa">
          <a:hlinkClick xmlns:r="http://schemas.openxmlformats.org/officeDocument/2006/relationships" r:id="rId1"/>
          <a:extLst>
            <a:ext uri="{FF2B5EF4-FFF2-40B4-BE49-F238E27FC236}">
              <a16:creationId xmlns:a16="http://schemas.microsoft.com/office/drawing/2014/main" id="{42DD18FF-413D-4122-8E67-12D7C606631A}"/>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0915650" y="0"/>
          <a:ext cx="609811" cy="623335"/>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10</xdr:col>
      <xdr:colOff>142875</xdr:colOff>
      <xdr:row>0</xdr:row>
      <xdr:rowOff>85725</xdr:rowOff>
    </xdr:from>
    <xdr:to>
      <xdr:col>11</xdr:col>
      <xdr:colOff>38311</xdr:colOff>
      <xdr:row>3</xdr:row>
      <xdr:rowOff>137560</xdr:rowOff>
    </xdr:to>
    <xdr:pic>
      <xdr:nvPicPr>
        <xdr:cNvPr id="2" name="Imagen 5" descr="Casa">
          <a:hlinkClick xmlns:r="http://schemas.openxmlformats.org/officeDocument/2006/relationships" r:id="rId1"/>
          <a:extLst>
            <a:ext uri="{FF2B5EF4-FFF2-40B4-BE49-F238E27FC236}">
              <a16:creationId xmlns:a16="http://schemas.microsoft.com/office/drawing/2014/main" id="{75D87BCE-8FC7-4DA7-9217-C80E13FEFA87}"/>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1420475" y="85725"/>
          <a:ext cx="609811" cy="623335"/>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666746</xdr:colOff>
      <xdr:row>0</xdr:row>
      <xdr:rowOff>95248</xdr:rowOff>
    </xdr:from>
    <xdr:to>
      <xdr:col>9</xdr:col>
      <xdr:colOff>1278746</xdr:colOff>
      <xdr:row>3</xdr:row>
      <xdr:rowOff>133000</xdr:rowOff>
    </xdr:to>
    <xdr:pic>
      <xdr:nvPicPr>
        <xdr:cNvPr id="2" name="Imagen 5" descr="Casa">
          <a:hlinkClick xmlns:r="http://schemas.openxmlformats.org/officeDocument/2006/relationships" r:id="rId1"/>
          <a:extLst>
            <a:ext uri="{FF2B5EF4-FFF2-40B4-BE49-F238E27FC236}">
              <a16:creationId xmlns:a16="http://schemas.microsoft.com/office/drawing/2014/main" id="{2260C903-40E3-4F4C-A391-C895D054F590}"/>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3835059" y="95248"/>
          <a:ext cx="612000" cy="609252"/>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730991</xdr:colOff>
      <xdr:row>0</xdr:row>
      <xdr:rowOff>66454</xdr:rowOff>
    </xdr:from>
    <xdr:to>
      <xdr:col>9</xdr:col>
      <xdr:colOff>1342991</xdr:colOff>
      <xdr:row>3</xdr:row>
      <xdr:rowOff>110851</xdr:rowOff>
    </xdr:to>
    <xdr:pic>
      <xdr:nvPicPr>
        <xdr:cNvPr id="2" name="Imagen 5" descr="Casa">
          <a:hlinkClick xmlns:r="http://schemas.openxmlformats.org/officeDocument/2006/relationships" r:id="rId1"/>
          <a:extLst>
            <a:ext uri="{FF2B5EF4-FFF2-40B4-BE49-F238E27FC236}">
              <a16:creationId xmlns:a16="http://schemas.microsoft.com/office/drawing/2014/main" id="{CB3DB894-1EB1-44D2-8E0C-2A77530F5B4D}"/>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4996340" y="66454"/>
          <a:ext cx="612000" cy="609252"/>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729830</xdr:colOff>
      <xdr:row>0</xdr:row>
      <xdr:rowOff>74222</xdr:rowOff>
    </xdr:from>
    <xdr:to>
      <xdr:col>10</xdr:col>
      <xdr:colOff>1341830</xdr:colOff>
      <xdr:row>3</xdr:row>
      <xdr:rowOff>126818</xdr:rowOff>
    </xdr:to>
    <xdr:pic>
      <xdr:nvPicPr>
        <xdr:cNvPr id="3" name="Imagen 5" descr="Casa">
          <a:hlinkClick xmlns:r="http://schemas.openxmlformats.org/officeDocument/2006/relationships" r:id="rId1"/>
          <a:extLst>
            <a:ext uri="{FF2B5EF4-FFF2-40B4-BE49-F238E27FC236}">
              <a16:creationId xmlns:a16="http://schemas.microsoft.com/office/drawing/2014/main" id="{92354050-562E-452D-AC49-77FA801B494A}"/>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5907979" y="74222"/>
          <a:ext cx="612000" cy="609252"/>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878085</xdr:colOff>
      <xdr:row>0</xdr:row>
      <xdr:rowOff>74415</xdr:rowOff>
    </xdr:from>
    <xdr:to>
      <xdr:col>15</xdr:col>
      <xdr:colOff>105983</xdr:colOff>
      <xdr:row>3</xdr:row>
      <xdr:rowOff>103237</xdr:rowOff>
    </xdr:to>
    <xdr:pic>
      <xdr:nvPicPr>
        <xdr:cNvPr id="2" name="Imagen 5" descr="Casa">
          <a:hlinkClick xmlns:r="http://schemas.openxmlformats.org/officeDocument/2006/relationships" r:id="rId1"/>
          <a:extLst>
            <a:ext uri="{FF2B5EF4-FFF2-40B4-BE49-F238E27FC236}">
              <a16:creationId xmlns:a16="http://schemas.microsoft.com/office/drawing/2014/main" id="{C3E38D75-AABA-40BE-81BB-429D4C9D590A}"/>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4882812" y="74415"/>
          <a:ext cx="612000" cy="609252"/>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14</xdr:col>
      <xdr:colOff>612321</xdr:colOff>
      <xdr:row>0</xdr:row>
      <xdr:rowOff>27214</xdr:rowOff>
    </xdr:from>
    <xdr:to>
      <xdr:col>14</xdr:col>
      <xdr:colOff>1224321</xdr:colOff>
      <xdr:row>3</xdr:row>
      <xdr:rowOff>64966</xdr:rowOff>
    </xdr:to>
    <xdr:pic>
      <xdr:nvPicPr>
        <xdr:cNvPr id="2" name="Imagen 5" descr="Casa">
          <a:hlinkClick xmlns:r="http://schemas.openxmlformats.org/officeDocument/2006/relationships" r:id="rId1"/>
          <a:extLst>
            <a:ext uri="{FF2B5EF4-FFF2-40B4-BE49-F238E27FC236}">
              <a16:creationId xmlns:a16="http://schemas.microsoft.com/office/drawing/2014/main" id="{AE4DF694-20BE-4F3A-8276-CC9C62B49A94}"/>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5294428" y="27214"/>
          <a:ext cx="612000" cy="609252"/>
        </a:xfrm>
        <a:prstGeom prst="rect">
          <a:avLst/>
        </a:prstGeom>
        <a:solidFill>
          <a:schemeClr val="bg1"/>
        </a:solidFill>
        <a:effectLst>
          <a:outerShdw blurRad="50800" dist="50800" dir="5400000" algn="ctr" rotWithShape="0">
            <a:schemeClr val="bg1"/>
          </a:outerShdw>
        </a:effec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14</xdr:col>
      <xdr:colOff>612321</xdr:colOff>
      <xdr:row>0</xdr:row>
      <xdr:rowOff>40821</xdr:rowOff>
    </xdr:from>
    <xdr:to>
      <xdr:col>14</xdr:col>
      <xdr:colOff>1224321</xdr:colOff>
      <xdr:row>3</xdr:row>
      <xdr:rowOff>78573</xdr:rowOff>
    </xdr:to>
    <xdr:pic>
      <xdr:nvPicPr>
        <xdr:cNvPr id="2" name="Imagen 5" descr="Casa">
          <a:hlinkClick xmlns:r="http://schemas.openxmlformats.org/officeDocument/2006/relationships" r:id="rId1"/>
          <a:extLst>
            <a:ext uri="{FF2B5EF4-FFF2-40B4-BE49-F238E27FC236}">
              <a16:creationId xmlns:a16="http://schemas.microsoft.com/office/drawing/2014/main" id="{70680DD4-174D-4B3E-93BF-FA5AB1D111CC}"/>
            </a:ext>
          </a:extLst>
        </xdr:cNvPr>
        <xdr:cNvPicPr>
          <a:picLocks noChangeAspect="1" noChangeArrowheads="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bwMode="auto">
        <a:xfrm>
          <a:off x="14260285" y="40821"/>
          <a:ext cx="612000" cy="609252"/>
        </a:xfrm>
        <a:prstGeom prst="rect">
          <a:avLst/>
        </a:prstGeom>
        <a:solidFill>
          <a:schemeClr val="bg1"/>
        </a:solidFill>
        <a:effectLst>
          <a:outerShdw blurRad="50800" dist="50800" dir="5400000" algn="ctr" rotWithShape="0">
            <a:schemeClr val="bg1"/>
          </a:outerShdw>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UTISTA\2005\indicadores_2005\INFORME\INFORME%20DE%20CYT\CAPITULO%20III\TICS\CUADROS%20FINA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CUADRO"/>
      <sheetName val="GRAF_"/>
      <sheetName val="GRAFF"/>
      <sheetName val="CUADRO_III_18"/>
      <sheetName val="Hoja4"/>
      <sheetName val="GRAF_III_40"/>
      <sheetName val="GRAF_III_41"/>
      <sheetName val="GRAF_III_42"/>
      <sheetName val="GRAF_III_45"/>
      <sheetName val="p_7"/>
      <sheetName val="P_7 (2)"/>
      <sheetName val="p_14_2"/>
      <sheetName val="P_14_DOS"/>
      <sheetName val="p_17"/>
      <sheetName val="P_17 (2)"/>
      <sheetName val="p_18"/>
      <sheetName val="P_18 (2)"/>
      <sheetName val="p_20"/>
      <sheetName val="P_20 (2)"/>
      <sheetName val="p_24"/>
      <sheetName val="P_24 (2)"/>
      <sheetName val="p_25"/>
      <sheetName val="P_25 (2)"/>
      <sheetName val="p_26"/>
      <sheetName val="P_26 (2)"/>
      <sheetName val="p_28"/>
      <sheetName val="P_28 (2)"/>
      <sheetName val="cuadro44"/>
      <sheetName val="cuadro71"/>
      <sheetName val="cuadro72"/>
      <sheetName val="educ nivel estudiio acc inter"/>
      <sheetName val="GRAF_III_43compu e inter"/>
      <sheetName val="xq no tiene compu"/>
      <sheetName val="hog con inter"/>
      <sheetName val="Hoja5"/>
      <sheetName val="Hoja6"/>
      <sheetName val="centros comunitarios"/>
      <sheetName val="CUADRO_III_23"/>
      <sheetName val="CUADRO_III_24"/>
      <sheetName val="GRAF_III_46"/>
      <sheetName val="GRAF_III_47"/>
      <sheetName val="GRAF_III_48"/>
      <sheetName val="GRAF_III_49"/>
      <sheetName val="GRAF_III_50"/>
      <sheetName val="GRAF_III_51"/>
      <sheetName val="GRAF_III_52"/>
      <sheetName val="CUAD_III_25"/>
      <sheetName val="GRAF_III_54"/>
      <sheetName val="GRAF_III_55"/>
      <sheetName val="GRAF_III_57"/>
      <sheetName val="GRAF_III_5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
          <cell r="A4" t="str">
            <v>CLAVE</v>
          </cell>
          <cell r="B4" t="str">
            <v>SECRETARIAS DE ESTADO</v>
          </cell>
          <cell r="D4" t="str">
            <v>FRECUENCIA</v>
          </cell>
        </row>
        <row r="5">
          <cell r="B5" t="str">
            <v xml:space="preserve">www.sat.gob.mx  </v>
          </cell>
          <cell r="C5" t="str">
            <v>Servicio de Administración Tributaria</v>
          </cell>
          <cell r="D5">
            <v>5026</v>
          </cell>
        </row>
        <row r="6">
          <cell r="B6" t="str">
            <v xml:space="preserve">www.shcp.gob.mx </v>
          </cell>
          <cell r="C6" t="str">
            <v xml:space="preserve">                                    </v>
          </cell>
          <cell r="D6">
            <v>3437</v>
          </cell>
        </row>
        <row r="7">
          <cell r="B7" t="str">
            <v xml:space="preserve">www.imss.gob.mx </v>
          </cell>
          <cell r="C7" t="str">
            <v>Instituto Mexicano del Seguro Social</v>
          </cell>
          <cell r="D7">
            <v>998</v>
          </cell>
        </row>
        <row r="8">
          <cell r="B8" t="str">
            <v xml:space="preserve">www.infonavit.gob.mx  </v>
          </cell>
          <cell r="C8" t="str">
            <v>Instituto del Fondo Nacional de la Vivienda para los Trabajadores</v>
          </cell>
          <cell r="D8">
            <v>834</v>
          </cell>
        </row>
        <row r="9">
          <cell r="B9" t="str">
            <v>www.df.gob.mx</v>
          </cell>
          <cell r="C9" t="str">
            <v>Gobierno del D.F.</v>
          </cell>
          <cell r="D9">
            <v>758</v>
          </cell>
        </row>
        <row r="10">
          <cell r="B10" t="str">
            <v>www.Tramitanet.gob.mx</v>
          </cell>
          <cell r="C10" t="str">
            <v>www.Tramitanet.gob.mx</v>
          </cell>
          <cell r="D10">
            <v>343</v>
          </cell>
        </row>
        <row r="11">
          <cell r="B11" t="str">
            <v>www.nuevoleon.gob.mx</v>
          </cell>
          <cell r="C11" t="str">
            <v>Gobierno del Estado de Nuevo León</v>
          </cell>
          <cell r="D11">
            <v>277</v>
          </cell>
        </row>
        <row r="12">
          <cell r="B12" t="str">
            <v xml:space="preserve">www.economía.gob.mx  </v>
          </cell>
          <cell r="C12" t="str">
            <v>Secretaría de Economía</v>
          </cell>
          <cell r="D12">
            <v>252</v>
          </cell>
        </row>
        <row r="13">
          <cell r="B13" t="str">
            <v xml:space="preserve">www.conacyt.mx </v>
          </cell>
          <cell r="C13" t="str">
            <v>Consejo Nacional de Ciencia y Tecnología</v>
          </cell>
          <cell r="D13">
            <v>196</v>
          </cell>
        </row>
        <row r="14">
          <cell r="B14" t="str">
            <v xml:space="preserve">www.inegi.gob.mx  </v>
          </cell>
          <cell r="C14" t="str">
            <v>Instituto Nacional de Estadística, Geografía e Informática</v>
          </cell>
          <cell r="D14">
            <v>175</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9.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0.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56"/>
  <sheetViews>
    <sheetView showGridLines="0" topLeftCell="A4" zoomScale="70" zoomScaleNormal="70" workbookViewId="0">
      <selection activeCell="A6" sqref="A6"/>
    </sheetView>
  </sheetViews>
  <sheetFormatPr baseColWidth="10" defaultRowHeight="21.75"/>
  <cols>
    <col min="1" max="1" width="6.7109375" style="376" customWidth="1"/>
    <col min="2" max="2" width="197" style="3" bestFit="1" customWidth="1"/>
    <col min="3" max="16384" width="11.42578125" style="2"/>
  </cols>
  <sheetData>
    <row r="2" spans="1:5" ht="27.75" customHeight="1">
      <c r="A2" s="420" t="s">
        <v>76</v>
      </c>
      <c r="B2" s="420"/>
    </row>
    <row r="3" spans="1:5" ht="26.25" customHeight="1">
      <c r="A3" s="420" t="s">
        <v>77</v>
      </c>
      <c r="B3" s="420"/>
      <c r="E3" s="1"/>
    </row>
    <row r="4" spans="1:5" ht="24">
      <c r="A4" s="421" t="s">
        <v>119</v>
      </c>
      <c r="B4" s="421"/>
    </row>
    <row r="6" spans="1:5" ht="18.75">
      <c r="A6" s="377" t="s">
        <v>78</v>
      </c>
      <c r="B6" s="3" t="s">
        <v>270</v>
      </c>
    </row>
    <row r="7" spans="1:5" ht="18.75">
      <c r="A7" s="377" t="s">
        <v>79</v>
      </c>
      <c r="B7" s="3" t="s">
        <v>271</v>
      </c>
    </row>
    <row r="8" spans="1:5" ht="18.75">
      <c r="A8" s="377" t="s">
        <v>80</v>
      </c>
      <c r="B8" s="3" t="s">
        <v>272</v>
      </c>
    </row>
    <row r="9" spans="1:5" ht="18.75">
      <c r="A9" s="377" t="s">
        <v>81</v>
      </c>
      <c r="B9" s="3" t="s">
        <v>270</v>
      </c>
    </row>
    <row r="10" spans="1:5" ht="18.75">
      <c r="A10" s="377" t="s">
        <v>82</v>
      </c>
      <c r="B10" s="3" t="s">
        <v>273</v>
      </c>
    </row>
    <row r="11" spans="1:5" ht="18.75">
      <c r="A11" s="377" t="s">
        <v>83</v>
      </c>
      <c r="B11" s="3" t="s">
        <v>274</v>
      </c>
    </row>
    <row r="12" spans="1:5" ht="18.75">
      <c r="A12" s="377" t="s">
        <v>84</v>
      </c>
      <c r="B12" s="3" t="s">
        <v>275</v>
      </c>
    </row>
    <row r="13" spans="1:5" ht="18.75">
      <c r="A13" s="377" t="s">
        <v>85</v>
      </c>
      <c r="B13" s="3" t="s">
        <v>276</v>
      </c>
    </row>
    <row r="14" spans="1:5" ht="18.75">
      <c r="A14" s="377" t="s">
        <v>86</v>
      </c>
      <c r="B14" s="3" t="s">
        <v>277</v>
      </c>
    </row>
    <row r="15" spans="1:5" ht="18.75">
      <c r="A15" s="377" t="s">
        <v>87</v>
      </c>
      <c r="B15" s="3" t="s">
        <v>278</v>
      </c>
    </row>
    <row r="16" spans="1:5" ht="18.75">
      <c r="A16" s="377" t="s">
        <v>88</v>
      </c>
      <c r="B16" s="3" t="s">
        <v>279</v>
      </c>
    </row>
    <row r="17" spans="1:2" ht="18.75">
      <c r="A17" s="377" t="s">
        <v>89</v>
      </c>
      <c r="B17" s="3" t="s">
        <v>280</v>
      </c>
    </row>
    <row r="18" spans="1:2" ht="18.75">
      <c r="A18" s="377" t="s">
        <v>90</v>
      </c>
      <c r="B18" s="3" t="s">
        <v>281</v>
      </c>
    </row>
    <row r="19" spans="1:2" ht="18.75">
      <c r="A19" s="377" t="s">
        <v>91</v>
      </c>
      <c r="B19" s="3" t="s">
        <v>282</v>
      </c>
    </row>
    <row r="20" spans="1:2" ht="18.75">
      <c r="A20" s="377" t="s">
        <v>92</v>
      </c>
      <c r="B20" s="3" t="s">
        <v>344</v>
      </c>
    </row>
    <row r="21" spans="1:2" ht="18.75">
      <c r="A21" s="377" t="s">
        <v>93</v>
      </c>
      <c r="B21" s="3" t="s">
        <v>345</v>
      </c>
    </row>
    <row r="22" spans="1:2" ht="18.75">
      <c r="A22" s="377" t="s">
        <v>94</v>
      </c>
      <c r="B22" s="3" t="s">
        <v>346</v>
      </c>
    </row>
    <row r="23" spans="1:2" ht="18.75">
      <c r="A23" s="377" t="s">
        <v>95</v>
      </c>
      <c r="B23" s="3" t="s">
        <v>347</v>
      </c>
    </row>
    <row r="24" spans="1:2" ht="18.75">
      <c r="A24" s="377" t="s">
        <v>96</v>
      </c>
      <c r="B24" s="3" t="s">
        <v>348</v>
      </c>
    </row>
    <row r="25" spans="1:2" ht="18.75">
      <c r="A25" s="377" t="s">
        <v>97</v>
      </c>
      <c r="B25" s="3" t="s">
        <v>349</v>
      </c>
    </row>
    <row r="26" spans="1:2" ht="18.75">
      <c r="A26" s="377" t="s">
        <v>98</v>
      </c>
      <c r="B26" s="3" t="s">
        <v>350</v>
      </c>
    </row>
    <row r="27" spans="1:2" ht="18.75">
      <c r="A27" s="377" t="s">
        <v>99</v>
      </c>
      <c r="B27" s="3" t="s">
        <v>351</v>
      </c>
    </row>
    <row r="28" spans="1:2" ht="18.75">
      <c r="A28" s="377" t="s">
        <v>100</v>
      </c>
      <c r="B28" s="3" t="s">
        <v>356</v>
      </c>
    </row>
    <row r="29" spans="1:2" ht="18.75">
      <c r="A29" s="377" t="s">
        <v>101</v>
      </c>
      <c r="B29" s="3" t="s">
        <v>363</v>
      </c>
    </row>
    <row r="30" spans="1:2" ht="18.75">
      <c r="A30" s="377" t="s">
        <v>103</v>
      </c>
      <c r="B30" s="3" t="s">
        <v>102</v>
      </c>
    </row>
    <row r="31" spans="1:2" ht="18.75">
      <c r="A31" s="377" t="s">
        <v>105</v>
      </c>
      <c r="B31" s="3" t="s">
        <v>104</v>
      </c>
    </row>
    <row r="32" spans="1:2" ht="18.75">
      <c r="A32" s="377" t="s">
        <v>107</v>
      </c>
      <c r="B32" s="3" t="s">
        <v>106</v>
      </c>
    </row>
    <row r="33" spans="1:2" ht="18.75">
      <c r="A33" s="377" t="s">
        <v>109</v>
      </c>
      <c r="B33" s="3" t="s">
        <v>108</v>
      </c>
    </row>
    <row r="34" spans="1:2" ht="18.75">
      <c r="A34" s="377" t="s">
        <v>111</v>
      </c>
      <c r="B34" s="3" t="s">
        <v>110</v>
      </c>
    </row>
    <row r="35" spans="1:2" ht="18.75">
      <c r="A35" s="377" t="s">
        <v>112</v>
      </c>
      <c r="B35" s="11" t="s">
        <v>372</v>
      </c>
    </row>
    <row r="36" spans="1:2" ht="18.75">
      <c r="A36" s="377" t="s">
        <v>113</v>
      </c>
      <c r="B36" s="11" t="s">
        <v>373</v>
      </c>
    </row>
    <row r="37" spans="1:2" ht="18.75">
      <c r="A37" s="377" t="s">
        <v>114</v>
      </c>
      <c r="B37" s="11" t="s">
        <v>374</v>
      </c>
    </row>
    <row r="38" spans="1:2" ht="18.75">
      <c r="A38" s="377" t="s">
        <v>115</v>
      </c>
      <c r="B38" s="11" t="s">
        <v>375</v>
      </c>
    </row>
    <row r="39" spans="1:2" ht="18.75">
      <c r="A39" s="377" t="s">
        <v>116</v>
      </c>
      <c r="B39" s="11" t="s">
        <v>376</v>
      </c>
    </row>
    <row r="40" spans="1:2" ht="18.75">
      <c r="A40" s="377" t="s">
        <v>117</v>
      </c>
      <c r="B40" s="3" t="s">
        <v>386</v>
      </c>
    </row>
    <row r="41" spans="1:2" ht="18.75">
      <c r="A41" s="377" t="s">
        <v>118</v>
      </c>
      <c r="B41" s="3" t="s">
        <v>389</v>
      </c>
    </row>
    <row r="42" spans="1:2" ht="18.75">
      <c r="A42" s="377" t="s">
        <v>223</v>
      </c>
      <c r="B42" s="3" t="s">
        <v>235</v>
      </c>
    </row>
    <row r="43" spans="1:2">
      <c r="A43" s="378"/>
    </row>
    <row r="44" spans="1:2">
      <c r="A44" s="378"/>
    </row>
    <row r="45" spans="1:2">
      <c r="A45" s="378"/>
    </row>
    <row r="46" spans="1:2">
      <c r="A46" s="378"/>
    </row>
    <row r="47" spans="1:2">
      <c r="A47" s="378"/>
    </row>
    <row r="48" spans="1:2">
      <c r="A48" s="378"/>
    </row>
    <row r="49" spans="1:1">
      <c r="A49" s="378"/>
    </row>
    <row r="50" spans="1:1">
      <c r="A50" s="378"/>
    </row>
    <row r="51" spans="1:1">
      <c r="A51" s="378"/>
    </row>
    <row r="52" spans="1:1">
      <c r="A52" s="378"/>
    </row>
    <row r="53" spans="1:1">
      <c r="A53" s="378"/>
    </row>
    <row r="54" spans="1:1">
      <c r="A54" s="378"/>
    </row>
    <row r="55" spans="1:1">
      <c r="A55" s="378"/>
    </row>
    <row r="56" spans="1:1">
      <c r="A56" s="378"/>
    </row>
  </sheetData>
  <mergeCells count="3">
    <mergeCell ref="A2:B2"/>
    <mergeCell ref="A3:B3"/>
    <mergeCell ref="A4:B4"/>
  </mergeCells>
  <hyperlinks>
    <hyperlink ref="A6" location="III.1!A1" display="III.1" xr:uid="{00000000-0004-0000-0000-000000000000}"/>
    <hyperlink ref="A7" location="III.2!A1" display="III.2" xr:uid="{00000000-0004-0000-0000-000001000000}"/>
    <hyperlink ref="A10" location="III.5!A1" display="III.5" xr:uid="{00000000-0004-0000-0000-000002000000}"/>
    <hyperlink ref="A12" location="III.7!A1" display="III.7" xr:uid="{00000000-0004-0000-0000-000003000000}"/>
    <hyperlink ref="A14" location="III.9!A1" display="III.9" xr:uid="{00000000-0004-0000-0000-000004000000}"/>
    <hyperlink ref="A16" location="III.11!A1" display="III.11" xr:uid="{00000000-0004-0000-0000-000005000000}"/>
    <hyperlink ref="A18" location="III.13!A1" display="III.13" xr:uid="{00000000-0004-0000-0000-000006000000}"/>
    <hyperlink ref="A20" location="III.15!A1" display="III.15" xr:uid="{00000000-0004-0000-0000-000007000000}"/>
    <hyperlink ref="A22" location="III.17!A1" display="III.17" xr:uid="{00000000-0004-0000-0000-000008000000}"/>
    <hyperlink ref="A24" location="III.19!A1" display="III.19" xr:uid="{00000000-0004-0000-0000-000009000000}"/>
    <hyperlink ref="A29" location="III.24!A1" display="III.24" xr:uid="{00000000-0004-0000-0000-00000A000000}"/>
    <hyperlink ref="A33" location="III.28!A1" display="III.28" xr:uid="{00000000-0004-0000-0000-00000B000000}"/>
    <hyperlink ref="A35" location="III.30!A1" display="III.30" xr:uid="{00000000-0004-0000-0000-00000C000000}"/>
    <hyperlink ref="A37" location="III.32!A1" display="III.32" xr:uid="{00000000-0004-0000-0000-00000D000000}"/>
    <hyperlink ref="A39" location="III.34!A1" display="III.34" xr:uid="{00000000-0004-0000-0000-00000E000000}"/>
    <hyperlink ref="A41" location="III.36!A1" display="III.36" xr:uid="{00000000-0004-0000-0000-00000F000000}"/>
    <hyperlink ref="A9" location="III.4!A1" display="III.4" xr:uid="{00000000-0004-0000-0000-000010000000}"/>
    <hyperlink ref="A11" location="III.6!A1" display="III.6" xr:uid="{00000000-0004-0000-0000-000011000000}"/>
    <hyperlink ref="A13" location="III.8!A1" display="III.8" xr:uid="{00000000-0004-0000-0000-000012000000}"/>
    <hyperlink ref="A15" location="III.10!A1" display="III.10" xr:uid="{00000000-0004-0000-0000-000013000000}"/>
    <hyperlink ref="A17" location="III.12!A1" display="III.12" xr:uid="{00000000-0004-0000-0000-000014000000}"/>
    <hyperlink ref="A19" location="III.14!A1" display="III.14" xr:uid="{00000000-0004-0000-0000-000015000000}"/>
    <hyperlink ref="A21" location="III.16!A1" display="III.16" xr:uid="{00000000-0004-0000-0000-000016000000}"/>
    <hyperlink ref="A23" location="III.18!A1" display="III.18" xr:uid="{00000000-0004-0000-0000-000017000000}"/>
    <hyperlink ref="A25" location="III.20!A1" display="III.20" xr:uid="{00000000-0004-0000-0000-000018000000}"/>
    <hyperlink ref="A32" location="III.27!A1" display="III.27" xr:uid="{00000000-0004-0000-0000-000019000000}"/>
    <hyperlink ref="A34" location="III.29!A1" display="III.29" xr:uid="{00000000-0004-0000-0000-00001A000000}"/>
    <hyperlink ref="A36" location="III.31!A1" display="III.31" xr:uid="{00000000-0004-0000-0000-00001B000000}"/>
    <hyperlink ref="A38" location="III.33!A1" display="III.33" xr:uid="{00000000-0004-0000-0000-00001C000000}"/>
    <hyperlink ref="A40" location="III.35!A1" display="III.35" xr:uid="{00000000-0004-0000-0000-00001D000000}"/>
    <hyperlink ref="A42" location="'III.37 '!A1" display="III.37" xr:uid="{00000000-0004-0000-0000-00001E000000}"/>
    <hyperlink ref="A8" location="III.3!A1" display="III.3" xr:uid="{00000000-0004-0000-0000-00001F000000}"/>
    <hyperlink ref="A27" location="III.22!A1" display="III.22" xr:uid="{00000000-0004-0000-0000-000020000000}"/>
    <hyperlink ref="A26" location="III.21!A1" display="III.21" xr:uid="{00000000-0004-0000-0000-000021000000}"/>
    <hyperlink ref="A28" location="III.23!A1" display="III.23" xr:uid="{00000000-0004-0000-0000-000022000000}"/>
    <hyperlink ref="A30" location="III.25!A1" display="III.25" xr:uid="{00000000-0004-0000-0000-000023000000}"/>
    <hyperlink ref="A31" location="III.26!A1" display="III.26" xr:uid="{00000000-0004-0000-0000-000024000000}"/>
  </hyperlinks>
  <pageMargins left="0.39370078740157483" right="0.39370078740157483" top="0.39370078740157483" bottom="0.39370078740157483" header="0.31496062992125984" footer="0.31496062992125984"/>
  <pageSetup paperSize="5" scale="6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88C79-F0DA-4F81-8180-BCFA36F9AE34}">
  <dimension ref="A5:Q48"/>
  <sheetViews>
    <sheetView showGridLines="0" topLeftCell="A21" zoomScale="77" zoomScaleNormal="77" workbookViewId="0">
      <selection activeCell="A49" sqref="A49"/>
    </sheetView>
  </sheetViews>
  <sheetFormatPr baseColWidth="10" defaultRowHeight="15"/>
  <cols>
    <col min="1" max="1" width="25.7109375" customWidth="1"/>
    <col min="2" max="14" width="15.7109375" customWidth="1"/>
    <col min="15" max="15" width="20.7109375" customWidth="1"/>
  </cols>
  <sheetData>
    <row r="5" spans="1:17" ht="18.75">
      <c r="A5" s="440" t="s">
        <v>260</v>
      </c>
      <c r="B5" s="440"/>
      <c r="C5" s="440"/>
      <c r="D5" s="440"/>
      <c r="E5" s="440"/>
      <c r="F5" s="440"/>
      <c r="G5" s="440"/>
      <c r="H5" s="440"/>
      <c r="I5" s="440"/>
      <c r="J5" s="440"/>
      <c r="K5" s="440"/>
      <c r="L5" s="440"/>
      <c r="M5" s="440"/>
      <c r="N5" s="440"/>
      <c r="O5" s="440"/>
    </row>
    <row r="6" spans="1:17" ht="18.75">
      <c r="A6" s="48" t="s">
        <v>32</v>
      </c>
      <c r="B6" s="46">
        <v>2008</v>
      </c>
      <c r="C6" s="46">
        <v>2009</v>
      </c>
      <c r="D6" s="46">
        <v>2010</v>
      </c>
      <c r="E6" s="46">
        <v>2011</v>
      </c>
      <c r="F6" s="46">
        <v>2012</v>
      </c>
      <c r="G6" s="46">
        <v>2013</v>
      </c>
      <c r="H6" s="46">
        <v>2014</v>
      </c>
      <c r="I6" s="46">
        <v>2015</v>
      </c>
      <c r="J6" s="46">
        <v>2016</v>
      </c>
      <c r="K6" s="46">
        <v>2017</v>
      </c>
      <c r="L6" s="46">
        <v>2018</v>
      </c>
      <c r="M6" s="46">
        <v>2019</v>
      </c>
      <c r="N6" s="46">
        <v>2020</v>
      </c>
      <c r="O6" s="67" t="s">
        <v>261</v>
      </c>
    </row>
    <row r="7" spans="1:17" ht="21">
      <c r="A7" s="49" t="s">
        <v>35</v>
      </c>
      <c r="B7" s="64">
        <v>36.26163261632616</v>
      </c>
      <c r="C7" s="64">
        <v>36.127344273275284</v>
      </c>
      <c r="D7" s="64">
        <v>37.513735420503373</v>
      </c>
      <c r="E7" s="64">
        <v>34.18309959931311</v>
      </c>
      <c r="F7" s="64">
        <v>33.999092432281486</v>
      </c>
      <c r="G7" s="64">
        <v>29.503550719916607</v>
      </c>
      <c r="H7" s="64">
        <v>27.169713758079411</v>
      </c>
      <c r="I7" s="64">
        <v>24.649902946885476</v>
      </c>
      <c r="J7" s="64">
        <v>21.363043123606502</v>
      </c>
      <c r="K7" s="64">
        <v>17.571826012519395</v>
      </c>
      <c r="L7" s="64">
        <v>13.768582652744753</v>
      </c>
      <c r="M7" s="64">
        <v>8.6255725374861392</v>
      </c>
      <c r="N7" s="64">
        <v>4.2670368048714966</v>
      </c>
      <c r="O7" s="68">
        <v>25.000317915216094</v>
      </c>
      <c r="Q7" s="16"/>
    </row>
    <row r="8" spans="1:17" ht="18.75">
      <c r="A8" s="49" t="s">
        <v>36</v>
      </c>
      <c r="B8" s="64">
        <v>42.050204724409447</v>
      </c>
      <c r="C8" s="64">
        <v>40.79757396449704</v>
      </c>
      <c r="D8" s="64">
        <v>39.844467246314196</v>
      </c>
      <c r="E8" s="64">
        <v>35.903170694939952</v>
      </c>
      <c r="F8" s="64">
        <v>33.772987668705703</v>
      </c>
      <c r="G8" s="64">
        <v>32.246981089086354</v>
      </c>
      <c r="H8" s="64">
        <v>28.59083362460678</v>
      </c>
      <c r="I8" s="64">
        <v>26.179682644902016</v>
      </c>
      <c r="J8" s="64">
        <v>22.316709344388897</v>
      </c>
      <c r="K8" s="64">
        <v>19.106877763739735</v>
      </c>
      <c r="L8" s="64">
        <v>14.432679387261489</v>
      </c>
      <c r="M8" s="64">
        <v>9.2860141405214325</v>
      </c>
      <c r="N8" s="64">
        <v>4.674229691876751</v>
      </c>
      <c r="O8" s="68">
        <v>26.861723998865365</v>
      </c>
    </row>
    <row r="9" spans="1:17" ht="18.75">
      <c r="A9" s="49" t="s">
        <v>37</v>
      </c>
      <c r="B9" s="64">
        <v>38.911877809673399</v>
      </c>
      <c r="C9" s="64">
        <v>37.745753462036973</v>
      </c>
      <c r="D9" s="64">
        <v>36.444178757230105</v>
      </c>
      <c r="E9" s="64">
        <v>33.781909254336767</v>
      </c>
      <c r="F9" s="64">
        <v>31.081871432413855</v>
      </c>
      <c r="G9" s="64">
        <v>27.949677309299748</v>
      </c>
      <c r="H9" s="64">
        <v>25.290202511752298</v>
      </c>
      <c r="I9" s="64">
        <v>23.264105162116042</v>
      </c>
      <c r="J9" s="64">
        <v>19.526330135901663</v>
      </c>
      <c r="K9" s="64">
        <v>16.196484061748194</v>
      </c>
      <c r="L9" s="64">
        <v>12.031718278643108</v>
      </c>
      <c r="M9" s="64">
        <v>7.8748543436697478</v>
      </c>
      <c r="N9" s="64">
        <v>3.9899369130324684</v>
      </c>
      <c r="O9" s="68">
        <v>24.160684571681106</v>
      </c>
    </row>
    <row r="10" spans="1:17" ht="18.75">
      <c r="A10" s="49" t="s">
        <v>38</v>
      </c>
      <c r="B10" s="64">
        <v>25.404534340964659</v>
      </c>
      <c r="C10" s="64">
        <v>24.929047432379459</v>
      </c>
      <c r="D10" s="64">
        <v>25.108844765342962</v>
      </c>
      <c r="E10" s="64">
        <v>22.813873195229128</v>
      </c>
      <c r="F10" s="64">
        <v>22.867013587742122</v>
      </c>
      <c r="G10" s="64">
        <v>22.744157272477317</v>
      </c>
      <c r="H10" s="64">
        <v>21.450391802290536</v>
      </c>
      <c r="I10" s="64">
        <v>18.187534231569725</v>
      </c>
      <c r="J10" s="64">
        <v>17.141796875000001</v>
      </c>
      <c r="K10" s="64">
        <v>13.473088344469192</v>
      </c>
      <c r="L10" s="64">
        <v>11.283532984646532</v>
      </c>
      <c r="M10" s="64">
        <v>6.5016261421712871</v>
      </c>
      <c r="N10" s="64">
        <v>2.9471906239227854</v>
      </c>
      <c r="O10" s="68">
        <v>18.065587046015825</v>
      </c>
    </row>
    <row r="11" spans="1:17" ht="18.75">
      <c r="A11" s="49" t="s">
        <v>39</v>
      </c>
      <c r="B11" s="64">
        <v>14.328533646782251</v>
      </c>
      <c r="C11" s="64">
        <v>13.848415132924336</v>
      </c>
      <c r="D11" s="64">
        <v>15.055194805194805</v>
      </c>
      <c r="E11" s="64">
        <v>14.732084846168545</v>
      </c>
      <c r="F11" s="64">
        <v>18.226428445073413</v>
      </c>
      <c r="G11" s="64">
        <v>12.997741206840917</v>
      </c>
      <c r="H11" s="64">
        <v>13.576398909732243</v>
      </c>
      <c r="I11" s="64">
        <v>14.905110516683092</v>
      </c>
      <c r="J11" s="64">
        <v>12.427579365079366</v>
      </c>
      <c r="K11" s="64">
        <v>10.480123674911662</v>
      </c>
      <c r="L11" s="64">
        <v>7.928465136054422</v>
      </c>
      <c r="M11" s="64">
        <v>5.0389722863741335</v>
      </c>
      <c r="N11" s="64">
        <v>2.3982672382993928</v>
      </c>
      <c r="O11" s="68">
        <v>11.995639631547581</v>
      </c>
    </row>
    <row r="12" spans="1:17" ht="18.75">
      <c r="A12" s="49" t="s">
        <v>255</v>
      </c>
      <c r="B12" s="64">
        <v>26.019736842105264</v>
      </c>
      <c r="C12" s="64">
        <v>24.173312883435582</v>
      </c>
      <c r="D12" s="64">
        <v>22.425406203840474</v>
      </c>
      <c r="E12" s="64">
        <v>21.707015130674002</v>
      </c>
      <c r="F12" s="64">
        <v>13.497757847533633</v>
      </c>
      <c r="G12" s="64">
        <v>16.453488372093023</v>
      </c>
      <c r="H12" s="64">
        <v>15.189495365602472</v>
      </c>
      <c r="I12" s="64">
        <v>12.431865828092244</v>
      </c>
      <c r="J12" s="64">
        <v>17.387846291331545</v>
      </c>
      <c r="K12" s="64">
        <v>16.46875</v>
      </c>
      <c r="L12" s="64">
        <v>14.343113284433578</v>
      </c>
      <c r="M12" s="64">
        <v>5.8824884792626726</v>
      </c>
      <c r="N12" s="64">
        <v>2.3680649526387008</v>
      </c>
      <c r="O12" s="68">
        <v>16.026795498541784</v>
      </c>
    </row>
    <row r="13" spans="1:17" ht="18.75">
      <c r="A13" s="49" t="s">
        <v>63</v>
      </c>
      <c r="B13" s="64">
        <v>25.405002977963072</v>
      </c>
      <c r="C13" s="64">
        <v>23.610913140311805</v>
      </c>
      <c r="D13" s="64">
        <v>25.416961130742049</v>
      </c>
      <c r="E13" s="64">
        <v>23.014957666980244</v>
      </c>
      <c r="F13" s="64">
        <v>23.173909218859958</v>
      </c>
      <c r="G13" s="64">
        <v>21.312142135399124</v>
      </c>
      <c r="H13" s="64">
        <v>18.877965067500572</v>
      </c>
      <c r="I13" s="64">
        <v>17.714866020524514</v>
      </c>
      <c r="J13" s="64">
        <v>15.317131365464585</v>
      </c>
      <c r="K13" s="64">
        <v>13.032590384864585</v>
      </c>
      <c r="L13" s="64">
        <v>10.482412690450811</v>
      </c>
      <c r="M13" s="64">
        <v>6.9902176429729108</v>
      </c>
      <c r="N13" s="64">
        <v>3.2695637967652345</v>
      </c>
      <c r="O13" s="68">
        <v>17.509125633753804</v>
      </c>
    </row>
    <row r="14" spans="1:17" ht="18.75">
      <c r="A14" s="49" t="s">
        <v>40</v>
      </c>
      <c r="B14" s="64">
        <v>47.876504057457325</v>
      </c>
      <c r="C14" s="64">
        <v>46.380057177510182</v>
      </c>
      <c r="D14" s="64">
        <v>44.690276483379932</v>
      </c>
      <c r="E14" s="64">
        <v>42.402875708558</v>
      </c>
      <c r="F14" s="64">
        <v>40.529468105484966</v>
      </c>
      <c r="G14" s="64">
        <v>35.364349440153283</v>
      </c>
      <c r="H14" s="64">
        <v>32.844668117519042</v>
      </c>
      <c r="I14" s="64">
        <v>29.920557882905896</v>
      </c>
      <c r="J14" s="64">
        <v>24.578080769956596</v>
      </c>
      <c r="K14" s="64">
        <v>19.841586892488955</v>
      </c>
      <c r="L14" s="64">
        <v>15.481046281289393</v>
      </c>
      <c r="M14" s="64">
        <v>9.7618159203980106</v>
      </c>
      <c r="N14" s="64">
        <v>4.8411734349569286</v>
      </c>
      <c r="O14" s="68">
        <v>30.34711232861989</v>
      </c>
    </row>
    <row r="15" spans="1:17" ht="18.75">
      <c r="A15" s="49" t="s">
        <v>43</v>
      </c>
      <c r="B15" s="64">
        <v>32.220950704225352</v>
      </c>
      <c r="C15" s="64">
        <v>26.118490566037735</v>
      </c>
      <c r="D15" s="64">
        <v>32.299744897959187</v>
      </c>
      <c r="E15" s="64">
        <v>31.068818514007308</v>
      </c>
      <c r="F15" s="64">
        <v>38.359047078842885</v>
      </c>
      <c r="G15" s="64">
        <v>31.627895515032037</v>
      </c>
      <c r="H15" s="64">
        <v>32.280847145488032</v>
      </c>
      <c r="I15" s="64">
        <v>34.294063926940638</v>
      </c>
      <c r="J15" s="64">
        <v>26.307377049180328</v>
      </c>
      <c r="K15" s="64">
        <v>21.931613431613432</v>
      </c>
      <c r="L15" s="64">
        <v>18.458467741935483</v>
      </c>
      <c r="M15" s="64">
        <v>10.141971054445211</v>
      </c>
      <c r="N15" s="64">
        <v>5.5967246673490276</v>
      </c>
      <c r="O15" s="68">
        <v>26.208154791773584</v>
      </c>
    </row>
    <row r="16" spans="1:17" ht="18.75">
      <c r="A16" s="49" t="s">
        <v>44</v>
      </c>
      <c r="B16" s="64">
        <v>37.822375662964077</v>
      </c>
      <c r="C16" s="64">
        <v>35.905536529680369</v>
      </c>
      <c r="D16" s="64">
        <v>37.5622965641953</v>
      </c>
      <c r="E16" s="64">
        <v>33.422203602848761</v>
      </c>
      <c r="F16" s="64">
        <v>31.590064620355413</v>
      </c>
      <c r="G16" s="64">
        <v>29.466605532630293</v>
      </c>
      <c r="H16" s="64">
        <v>27.998950755456072</v>
      </c>
      <c r="I16" s="64">
        <v>24.275588414840943</v>
      </c>
      <c r="J16" s="64">
        <v>22.140111511971138</v>
      </c>
      <c r="K16" s="64">
        <v>17.120775411299579</v>
      </c>
      <c r="L16" s="64">
        <v>13.714232045582618</v>
      </c>
      <c r="M16" s="64">
        <v>8.3909723013792323</v>
      </c>
      <c r="N16" s="64">
        <v>4.3602864224731475</v>
      </c>
      <c r="O16" s="68">
        <v>24.905384567359764</v>
      </c>
    </row>
    <row r="17" spans="1:15" ht="18.75">
      <c r="A17" s="49" t="s">
        <v>45</v>
      </c>
      <c r="B17" s="64">
        <v>35.293406195373159</v>
      </c>
      <c r="C17" s="64">
        <v>33.855032888781608</v>
      </c>
      <c r="D17" s="64">
        <v>34.136110909486824</v>
      </c>
      <c r="E17" s="64">
        <v>32.14301491660958</v>
      </c>
      <c r="F17" s="64">
        <v>29.482593216653985</v>
      </c>
      <c r="G17" s="64">
        <v>27.358694230014393</v>
      </c>
      <c r="H17" s="64">
        <v>24.671872373983529</v>
      </c>
      <c r="I17" s="64">
        <v>22.498151698557699</v>
      </c>
      <c r="J17" s="64">
        <v>19.095835689619907</v>
      </c>
      <c r="K17" s="64">
        <v>15.738428186864235</v>
      </c>
      <c r="L17" s="64">
        <v>12.409117096356042</v>
      </c>
      <c r="M17" s="64">
        <v>7.7587075018477458</v>
      </c>
      <c r="N17" s="64">
        <v>3.9944106709421692</v>
      </c>
      <c r="O17" s="68">
        <v>22.956567351930069</v>
      </c>
    </row>
    <row r="18" spans="1:15" ht="18.75">
      <c r="A18" s="49" t="s">
        <v>33</v>
      </c>
      <c r="B18" s="64">
        <v>37.918392261274981</v>
      </c>
      <c r="C18" s="64">
        <v>35.155524007615526</v>
      </c>
      <c r="D18" s="64">
        <v>35.220792386469434</v>
      </c>
      <c r="E18" s="64">
        <v>32.763298446796398</v>
      </c>
      <c r="F18" s="64">
        <v>31.012282390158841</v>
      </c>
      <c r="G18" s="64">
        <v>28.664717581178799</v>
      </c>
      <c r="H18" s="64">
        <v>25.860066381498378</v>
      </c>
      <c r="I18" s="64">
        <v>23.622645264569723</v>
      </c>
      <c r="J18" s="64">
        <v>19.605557801632028</v>
      </c>
      <c r="K18" s="64">
        <v>16.175198641109652</v>
      </c>
      <c r="L18" s="64">
        <v>12.272671553995432</v>
      </c>
      <c r="M18" s="64">
        <v>8.0370558072978771</v>
      </c>
      <c r="N18" s="64">
        <v>3.9931676084481018</v>
      </c>
      <c r="O18" s="68">
        <v>23.869336164003474</v>
      </c>
    </row>
    <row r="19" spans="1:15" ht="18.75">
      <c r="A19" s="49" t="s">
        <v>46</v>
      </c>
      <c r="B19" s="64">
        <v>29.083446141945466</v>
      </c>
      <c r="C19" s="64">
        <v>28.064326949509759</v>
      </c>
      <c r="D19" s="64">
        <v>28.201312910284464</v>
      </c>
      <c r="E19" s="64">
        <v>25.05506721820062</v>
      </c>
      <c r="F19" s="64">
        <v>27.189907485281751</v>
      </c>
      <c r="G19" s="64">
        <v>25.184778911564624</v>
      </c>
      <c r="H19" s="64">
        <v>23.899932272265492</v>
      </c>
      <c r="I19" s="64">
        <v>22.686959470917415</v>
      </c>
      <c r="J19" s="64">
        <v>18.444283180132238</v>
      </c>
      <c r="K19" s="64">
        <v>15.56756109247724</v>
      </c>
      <c r="L19" s="64">
        <v>12.975250626566416</v>
      </c>
      <c r="M19" s="64">
        <v>7.8748468909863822</v>
      </c>
      <c r="N19" s="64">
        <v>4.2955797393524113</v>
      </c>
      <c r="O19" s="68">
        <v>20.655634837652634</v>
      </c>
    </row>
    <row r="20" spans="1:15" ht="18.75">
      <c r="A20" s="49" t="s">
        <v>47</v>
      </c>
      <c r="B20" s="64">
        <v>25.948752079866889</v>
      </c>
      <c r="C20" s="64">
        <v>25.701034424283534</v>
      </c>
      <c r="D20" s="64">
        <v>26.793138586956523</v>
      </c>
      <c r="E20" s="64">
        <v>24.83666821777571</v>
      </c>
      <c r="F20" s="64">
        <v>26.564788939549935</v>
      </c>
      <c r="G20" s="64">
        <v>22.341024198086664</v>
      </c>
      <c r="H20" s="64">
        <v>20.12143611404435</v>
      </c>
      <c r="I20" s="64">
        <v>19.661605764282037</v>
      </c>
      <c r="J20" s="64">
        <v>18.78102189781022</v>
      </c>
      <c r="K20" s="64">
        <v>16.102125638285241</v>
      </c>
      <c r="L20" s="64">
        <v>11.920633086876155</v>
      </c>
      <c r="M20" s="64">
        <v>7.5649350649350646</v>
      </c>
      <c r="N20" s="64">
        <v>3.5326043338683788</v>
      </c>
      <c r="O20" s="68">
        <v>19.220751411278517</v>
      </c>
    </row>
    <row r="21" spans="1:15" ht="18.75">
      <c r="A21" s="49" t="s">
        <v>49</v>
      </c>
      <c r="B21" s="64">
        <v>50.872919818456886</v>
      </c>
      <c r="C21" s="64">
        <v>49.088709677419352</v>
      </c>
      <c r="D21" s="64">
        <v>56.466073414905452</v>
      </c>
      <c r="E21" s="64">
        <v>48.864300626304804</v>
      </c>
      <c r="F21" s="64">
        <v>47.859344894026975</v>
      </c>
      <c r="G21" s="64">
        <v>45.467666354264296</v>
      </c>
      <c r="H21" s="64">
        <v>36.12254025044723</v>
      </c>
      <c r="I21" s="64">
        <v>39.625928984310484</v>
      </c>
      <c r="J21" s="64">
        <v>29.952045133991536</v>
      </c>
      <c r="K21" s="64">
        <v>28.390503189227498</v>
      </c>
      <c r="L21" s="64">
        <v>20.810416666666665</v>
      </c>
      <c r="M21" s="64">
        <v>11.036085626911316</v>
      </c>
      <c r="N21" s="64">
        <v>4.6869510664993728</v>
      </c>
      <c r="O21" s="68">
        <v>36.095652746417834</v>
      </c>
    </row>
    <row r="22" spans="1:15" ht="18.75">
      <c r="A22" s="49" t="s">
        <v>48</v>
      </c>
      <c r="B22" s="64">
        <v>37.830091438071491</v>
      </c>
      <c r="C22" s="64">
        <v>35.323693482090427</v>
      </c>
      <c r="D22" s="64">
        <v>35.278327397440968</v>
      </c>
      <c r="E22" s="64">
        <v>34.142993326978072</v>
      </c>
      <c r="F22" s="64">
        <v>31.311224489795919</v>
      </c>
      <c r="G22" s="64">
        <v>28.883212518697505</v>
      </c>
      <c r="H22" s="64">
        <v>27.557804768331085</v>
      </c>
      <c r="I22" s="64">
        <v>24.141262296893998</v>
      </c>
      <c r="J22" s="64">
        <v>23.454017720745494</v>
      </c>
      <c r="K22" s="64">
        <v>17.782980769230768</v>
      </c>
      <c r="L22" s="64">
        <v>13.917464114832535</v>
      </c>
      <c r="M22" s="64">
        <v>8.286167195060905</v>
      </c>
      <c r="N22" s="64">
        <v>4.003802281368821</v>
      </c>
      <c r="O22" s="68">
        <v>24.76254167688754</v>
      </c>
    </row>
    <row r="23" spans="1:15" ht="18.75">
      <c r="A23" s="49" t="s">
        <v>50</v>
      </c>
      <c r="B23" s="64">
        <v>34.638325075914977</v>
      </c>
      <c r="C23" s="64">
        <v>33.081042877336266</v>
      </c>
      <c r="D23" s="64">
        <v>33.537483826775251</v>
      </c>
      <c r="E23" s="64">
        <v>32.46724633409476</v>
      </c>
      <c r="F23" s="64">
        <v>29.743195691202871</v>
      </c>
      <c r="G23" s="64">
        <v>25.80482301508955</v>
      </c>
      <c r="H23" s="64">
        <v>23.850295818653194</v>
      </c>
      <c r="I23" s="64">
        <v>23.371360627289672</v>
      </c>
      <c r="J23" s="64">
        <v>19.345326364409871</v>
      </c>
      <c r="K23" s="64">
        <v>16.00755712829125</v>
      </c>
      <c r="L23" s="64">
        <v>12.627477035068461</v>
      </c>
      <c r="M23" s="64">
        <v>7.6340638092168867</v>
      </c>
      <c r="N23" s="64">
        <v>3.5360856114013286</v>
      </c>
      <c r="O23" s="68">
        <v>22.741867939595718</v>
      </c>
    </row>
    <row r="24" spans="1:15" ht="18.75">
      <c r="A24" s="49" t="s">
        <v>51</v>
      </c>
      <c r="B24" s="64">
        <v>34.592783195498505</v>
      </c>
      <c r="C24" s="64">
        <v>32.960078728461085</v>
      </c>
      <c r="D24" s="64">
        <v>32.296420875597832</v>
      </c>
      <c r="E24" s="64">
        <v>29.636672269466956</v>
      </c>
      <c r="F24" s="64">
        <v>28.579788929983419</v>
      </c>
      <c r="G24" s="64">
        <v>26.121609350284142</v>
      </c>
      <c r="H24" s="64">
        <v>24.098991047321302</v>
      </c>
      <c r="I24" s="64">
        <v>22.334834608043721</v>
      </c>
      <c r="J24" s="64">
        <v>18.774207902003639</v>
      </c>
      <c r="K24" s="64">
        <v>15.707918517383979</v>
      </c>
      <c r="L24" s="64">
        <v>12.134037743389911</v>
      </c>
      <c r="M24" s="64">
        <v>7.8539244186046515</v>
      </c>
      <c r="N24" s="64">
        <v>4.3447169332317843</v>
      </c>
      <c r="O24" s="68">
        <v>22.264306501482377</v>
      </c>
    </row>
    <row r="25" spans="1:15" ht="18.75">
      <c r="A25" s="49" t="s">
        <v>52</v>
      </c>
      <c r="B25" s="64">
        <v>27.738146135421228</v>
      </c>
      <c r="C25" s="64">
        <v>26.598532213314922</v>
      </c>
      <c r="D25" s="64">
        <v>25.448321616759593</v>
      </c>
      <c r="E25" s="64">
        <v>24.731444661249292</v>
      </c>
      <c r="F25" s="64">
        <v>22.812305113573338</v>
      </c>
      <c r="G25" s="64">
        <v>21.1239938284156</v>
      </c>
      <c r="H25" s="64">
        <v>18.640855998364028</v>
      </c>
      <c r="I25" s="64">
        <v>16.851735053598407</v>
      </c>
      <c r="J25" s="64">
        <v>14.708997945569124</v>
      </c>
      <c r="K25" s="64">
        <v>12.34953178684512</v>
      </c>
      <c r="L25" s="64">
        <v>9.4075544301557983</v>
      </c>
      <c r="M25" s="64">
        <v>6.1456383926232512</v>
      </c>
      <c r="N25" s="64">
        <v>2.8813081726426581</v>
      </c>
      <c r="O25" s="68">
        <v>17.649105026810179</v>
      </c>
    </row>
    <row r="26" spans="1:15" ht="18.75">
      <c r="A26" s="49" t="s">
        <v>64</v>
      </c>
      <c r="B26" s="64">
        <v>24.099856458034289</v>
      </c>
      <c r="C26" s="64">
        <v>24.18606384300087</v>
      </c>
      <c r="D26" s="64">
        <v>24.0379932131213</v>
      </c>
      <c r="E26" s="64">
        <v>22.530307021988044</v>
      </c>
      <c r="F26" s="64">
        <v>21.834632599776203</v>
      </c>
      <c r="G26" s="64">
        <v>20.023767198776977</v>
      </c>
      <c r="H26" s="64">
        <v>18.966973096061398</v>
      </c>
      <c r="I26" s="64">
        <v>17.584861905145342</v>
      </c>
      <c r="J26" s="64">
        <v>15.021400140482323</v>
      </c>
      <c r="K26" s="64">
        <v>13.292129808062899</v>
      </c>
      <c r="L26" s="64">
        <v>10.343048356014998</v>
      </c>
      <c r="M26" s="64">
        <v>6.8358464512565593</v>
      </c>
      <c r="N26" s="64">
        <v>3.2277009807707158</v>
      </c>
      <c r="O26" s="68">
        <v>17.0757370055763</v>
      </c>
    </row>
    <row r="27" spans="1:15" ht="18.75">
      <c r="A27" s="49" t="s">
        <v>53</v>
      </c>
      <c r="B27" s="64">
        <v>16.779886148007591</v>
      </c>
      <c r="C27" s="64">
        <v>17.523809523809526</v>
      </c>
      <c r="D27" s="64">
        <v>20.775684931506849</v>
      </c>
      <c r="E27" s="64">
        <v>14.552346570397113</v>
      </c>
      <c r="F27" s="64">
        <v>15.025348542458808</v>
      </c>
      <c r="G27" s="64">
        <v>16.430604982206404</v>
      </c>
      <c r="H27" s="64">
        <v>20.961313012895662</v>
      </c>
      <c r="I27" s="64">
        <v>14.059475806451612</v>
      </c>
      <c r="J27" s="64">
        <v>14.696943231441049</v>
      </c>
      <c r="K27" s="64">
        <v>16.684699915469146</v>
      </c>
      <c r="L27" s="64">
        <v>13.91390205371248</v>
      </c>
      <c r="M27" s="64">
        <v>10.424628450106157</v>
      </c>
      <c r="N27" s="64">
        <v>3.2934243176178661</v>
      </c>
      <c r="O27" s="68">
        <v>15.009389806621559</v>
      </c>
    </row>
    <row r="28" spans="1:15" ht="18.75">
      <c r="A28" s="49" t="s">
        <v>54</v>
      </c>
      <c r="B28" s="64">
        <v>12.578825705039296</v>
      </c>
      <c r="C28" s="64">
        <v>12.569856459330143</v>
      </c>
      <c r="D28" s="64">
        <v>15.617855455833727</v>
      </c>
      <c r="E28" s="64">
        <v>15.361042183622828</v>
      </c>
      <c r="F28" s="64">
        <v>19.91010752688172</v>
      </c>
      <c r="G28" s="64">
        <v>15.932284840541721</v>
      </c>
      <c r="H28" s="64">
        <v>17.792164948453607</v>
      </c>
      <c r="I28" s="64">
        <v>15.307239985299523</v>
      </c>
      <c r="J28" s="64">
        <v>15.068644976760815</v>
      </c>
      <c r="K28" s="64">
        <v>12.843717728055077</v>
      </c>
      <c r="L28" s="64">
        <v>10.839102564102564</v>
      </c>
      <c r="M28" s="64">
        <v>6.7073648837860542</v>
      </c>
      <c r="N28" s="64">
        <v>3.0520540954325082</v>
      </c>
      <c r="O28" s="68">
        <v>13.352327796395354</v>
      </c>
    </row>
    <row r="29" spans="1:15" ht="18.75">
      <c r="A29" s="49" t="s">
        <v>55</v>
      </c>
      <c r="B29" s="64">
        <v>34.301507537688444</v>
      </c>
      <c r="C29" s="64">
        <v>29.854961832061068</v>
      </c>
      <c r="D29" s="64">
        <v>33.68976377952756</v>
      </c>
      <c r="E29" s="64">
        <v>28.814285714285713</v>
      </c>
      <c r="F29" s="64">
        <v>27.716199756394641</v>
      </c>
      <c r="G29" s="64">
        <v>27.127865961199294</v>
      </c>
      <c r="H29" s="64">
        <v>24.610717100078801</v>
      </c>
      <c r="I29" s="64">
        <v>24.769649805447472</v>
      </c>
      <c r="J29" s="64">
        <v>29.220788530465949</v>
      </c>
      <c r="K29" s="64">
        <v>26.84872159090909</v>
      </c>
      <c r="L29" s="64">
        <v>18.839027595269382</v>
      </c>
      <c r="M29" s="64">
        <v>10.294818344252532</v>
      </c>
      <c r="N29" s="64">
        <v>3.7593337162550258</v>
      </c>
      <c r="O29" s="68">
        <v>24.603664712602686</v>
      </c>
    </row>
    <row r="30" spans="1:15" ht="18.75">
      <c r="A30" s="56" t="s">
        <v>56</v>
      </c>
      <c r="B30" s="65">
        <v>21.431066176470587</v>
      </c>
      <c r="C30" s="65">
        <v>20.491323315559864</v>
      </c>
      <c r="D30" s="65">
        <v>19.398871372268005</v>
      </c>
      <c r="E30" s="65">
        <v>19.370221493027071</v>
      </c>
      <c r="F30" s="65">
        <v>18.66988345334422</v>
      </c>
      <c r="G30" s="65">
        <v>16.420649296363383</v>
      </c>
      <c r="H30" s="65">
        <v>14.565857540787903</v>
      </c>
      <c r="I30" s="65">
        <v>13.961976265439574</v>
      </c>
      <c r="J30" s="65">
        <v>11.947665875438002</v>
      </c>
      <c r="K30" s="65">
        <v>10.132910074937552</v>
      </c>
      <c r="L30" s="65">
        <v>7.191382043522121</v>
      </c>
      <c r="M30" s="65">
        <v>4.8469735154971927</v>
      </c>
      <c r="N30" s="65">
        <v>2.3597262546661137</v>
      </c>
      <c r="O30" s="68">
        <v>13.90680820594781</v>
      </c>
    </row>
    <row r="31" spans="1:15" ht="18.75">
      <c r="A31" s="49" t="s">
        <v>256</v>
      </c>
      <c r="B31" s="64">
        <v>47.960888699602499</v>
      </c>
      <c r="C31" s="64">
        <v>45.416085825330036</v>
      </c>
      <c r="D31" s="64">
        <v>46.553207212533252</v>
      </c>
      <c r="E31" s="64">
        <v>41.36684524806072</v>
      </c>
      <c r="F31" s="64">
        <v>39.31273691186216</v>
      </c>
      <c r="G31" s="64">
        <v>35.165023143489634</v>
      </c>
      <c r="H31" s="64">
        <v>30.910744490476308</v>
      </c>
      <c r="I31" s="64">
        <v>28.755701254275941</v>
      </c>
      <c r="J31" s="64">
        <v>24.508158933747175</v>
      </c>
      <c r="K31" s="64">
        <v>20.256042532278961</v>
      </c>
      <c r="L31" s="64">
        <v>14.870567529984356</v>
      </c>
      <c r="M31" s="64">
        <v>9.4676377023268845</v>
      </c>
      <c r="N31" s="64">
        <v>4.884371029224905</v>
      </c>
      <c r="O31" s="68">
        <v>29.956000808707138</v>
      </c>
    </row>
    <row r="32" spans="1:15" ht="18.75">
      <c r="A32" s="49" t="s">
        <v>58</v>
      </c>
      <c r="B32" s="64">
        <v>33.931859018659296</v>
      </c>
      <c r="C32" s="64">
        <v>32.81029354713565</v>
      </c>
      <c r="D32" s="64">
        <v>33.523279582103115</v>
      </c>
      <c r="E32" s="64">
        <v>28.157595450852966</v>
      </c>
      <c r="F32" s="64">
        <v>31.101251766606097</v>
      </c>
      <c r="G32" s="64">
        <v>26.751527494908352</v>
      </c>
      <c r="H32" s="64">
        <v>22.680358476474982</v>
      </c>
      <c r="I32" s="64">
        <v>21.658740017746229</v>
      </c>
      <c r="J32" s="64">
        <v>17.829614431050697</v>
      </c>
      <c r="K32" s="64">
        <v>15.40082244799226</v>
      </c>
      <c r="L32" s="64">
        <v>12.083134636782706</v>
      </c>
      <c r="M32" s="64">
        <v>7.6635275222660244</v>
      </c>
      <c r="N32" s="64">
        <v>3.7356714544693905</v>
      </c>
      <c r="O32" s="68">
        <v>22.102128911311368</v>
      </c>
    </row>
    <row r="33" spans="1:15" ht="18.75">
      <c r="A33" s="49" t="s">
        <v>57</v>
      </c>
      <c r="B33" s="64">
        <v>40.135655875434075</v>
      </c>
      <c r="C33" s="64">
        <v>36.453529352532478</v>
      </c>
      <c r="D33" s="64">
        <v>36.814223377587965</v>
      </c>
      <c r="E33" s="64">
        <v>35.897971111296648</v>
      </c>
      <c r="F33" s="64">
        <v>33.784533881552939</v>
      </c>
      <c r="G33" s="64">
        <v>31.211334745762713</v>
      </c>
      <c r="H33" s="64">
        <v>26.970986734766264</v>
      </c>
      <c r="I33" s="64">
        <v>24.390270417176247</v>
      </c>
      <c r="J33" s="64">
        <v>20.808980355472404</v>
      </c>
      <c r="K33" s="64">
        <v>16.802623906705538</v>
      </c>
      <c r="L33" s="64">
        <v>13.377228227038652</v>
      </c>
      <c r="M33" s="64">
        <v>8.2566344687341129</v>
      </c>
      <c r="N33" s="64">
        <v>3.9391604040017234</v>
      </c>
      <c r="O33" s="68">
        <v>25.295625604466281</v>
      </c>
    </row>
    <row r="34" spans="1:15" ht="18.75">
      <c r="A34" s="49" t="s">
        <v>60</v>
      </c>
      <c r="B34" s="64">
        <v>17.982101904477016</v>
      </c>
      <c r="C34" s="64">
        <v>17.527441332323995</v>
      </c>
      <c r="D34" s="64">
        <v>17.645351152807894</v>
      </c>
      <c r="E34" s="64">
        <v>16.64589892294946</v>
      </c>
      <c r="F34" s="64">
        <v>16.625081620894949</v>
      </c>
      <c r="G34" s="64">
        <v>15.638911967633566</v>
      </c>
      <c r="H34" s="64">
        <v>15.055147306681048</v>
      </c>
      <c r="I34" s="64">
        <v>13.830492601610789</v>
      </c>
      <c r="J34" s="64">
        <v>12.802263411156657</v>
      </c>
      <c r="K34" s="64">
        <v>11.32689330793046</v>
      </c>
      <c r="L34" s="64">
        <v>8.5002381152477806</v>
      </c>
      <c r="M34" s="64">
        <v>5.7529857721466406</v>
      </c>
      <c r="N34" s="64">
        <v>2.8400055473372783</v>
      </c>
      <c r="O34" s="68">
        <v>13.244062535630578</v>
      </c>
    </row>
    <row r="35" spans="1:15" ht="18.75">
      <c r="A35" s="49" t="s">
        <v>61</v>
      </c>
      <c r="B35" s="64">
        <v>32.878795328826058</v>
      </c>
      <c r="C35" s="64">
        <v>31.187371607741376</v>
      </c>
      <c r="D35" s="64">
        <v>28.770755530020111</v>
      </c>
      <c r="E35" s="64">
        <v>27.161459635091227</v>
      </c>
      <c r="F35" s="64">
        <v>26.776838928706148</v>
      </c>
      <c r="G35" s="64">
        <v>24.860619011511684</v>
      </c>
      <c r="H35" s="64">
        <v>21.999934866149939</v>
      </c>
      <c r="I35" s="64">
        <v>20.143232424318239</v>
      </c>
      <c r="J35" s="64">
        <v>17.088150289017342</v>
      </c>
      <c r="K35" s="64">
        <v>14.951861181080325</v>
      </c>
      <c r="L35" s="64">
        <v>12.038289160626348</v>
      </c>
      <c r="M35" s="64">
        <v>7.4347362812999469</v>
      </c>
      <c r="N35" s="64">
        <v>3.583673469387755</v>
      </c>
      <c r="O35" s="68">
        <v>20.682747516444344</v>
      </c>
    </row>
    <row r="36" spans="1:15" ht="18.75">
      <c r="A36" s="49" t="s">
        <v>65</v>
      </c>
      <c r="B36" s="64">
        <v>19.09719987125845</v>
      </c>
      <c r="C36" s="64">
        <v>17.836802114304593</v>
      </c>
      <c r="D36" s="64">
        <v>18.795195195195195</v>
      </c>
      <c r="E36" s="64">
        <v>16.129948364888126</v>
      </c>
      <c r="F36" s="64">
        <v>18.092607208629307</v>
      </c>
      <c r="G36" s="64">
        <v>15.504059040590406</v>
      </c>
      <c r="H36" s="64">
        <v>14.020403536613014</v>
      </c>
      <c r="I36" s="64">
        <v>15.610282661918539</v>
      </c>
      <c r="J36" s="64">
        <v>14.464648558988182</v>
      </c>
      <c r="K36" s="64">
        <v>11.640397857689365</v>
      </c>
      <c r="L36" s="64">
        <v>9.2910684318478456</v>
      </c>
      <c r="M36" s="64">
        <v>5.8693578606710952</v>
      </c>
      <c r="N36" s="64">
        <v>2.3857253685027153</v>
      </c>
      <c r="O36" s="68">
        <v>13.749053543930522</v>
      </c>
    </row>
    <row r="37" spans="1:15" ht="18.75">
      <c r="A37" s="49" t="s">
        <v>41</v>
      </c>
      <c r="B37" s="64">
        <v>22.09433962264151</v>
      </c>
      <c r="C37" s="64">
        <v>24.56355455568054</v>
      </c>
      <c r="D37" s="64">
        <v>21.452876046448825</v>
      </c>
      <c r="E37" s="64">
        <v>20.108153883377692</v>
      </c>
      <c r="F37" s="64">
        <v>21.552832369942198</v>
      </c>
      <c r="G37" s="64">
        <v>18.80536466415429</v>
      </c>
      <c r="H37" s="64">
        <v>18.2723046269648</v>
      </c>
      <c r="I37" s="64">
        <v>17.080017115960633</v>
      </c>
      <c r="J37" s="64">
        <v>16.458463460337288</v>
      </c>
      <c r="K37" s="64">
        <v>13.273819561551434</v>
      </c>
      <c r="L37" s="64">
        <v>12.340923076923078</v>
      </c>
      <c r="M37" s="64">
        <v>6.9407969639468687</v>
      </c>
      <c r="N37" s="64">
        <v>3.5125574814290768</v>
      </c>
      <c r="O37" s="68">
        <v>16.650461802258327</v>
      </c>
    </row>
    <row r="38" spans="1:15" ht="18.75">
      <c r="A38" s="49" t="s">
        <v>42</v>
      </c>
      <c r="B38" s="64">
        <v>30.316923281714512</v>
      </c>
      <c r="C38" s="64">
        <v>28.81038416099727</v>
      </c>
      <c r="D38" s="64">
        <v>28.775316691505218</v>
      </c>
      <c r="E38" s="64">
        <v>27.193274567417564</v>
      </c>
      <c r="F38" s="64">
        <v>25.955111937282794</v>
      </c>
      <c r="G38" s="64">
        <v>23.524119927709727</v>
      </c>
      <c r="H38" s="64">
        <v>21.832228385874714</v>
      </c>
      <c r="I38" s="64">
        <v>19.866272049945518</v>
      </c>
      <c r="J38" s="64">
        <v>17.004756863575412</v>
      </c>
      <c r="K38" s="64">
        <v>13.971221941734324</v>
      </c>
      <c r="L38" s="64">
        <v>10.904172508178116</v>
      </c>
      <c r="M38" s="64">
        <v>7.1208438094070035</v>
      </c>
      <c r="N38" s="64">
        <v>3.5923847650319924</v>
      </c>
      <c r="O38" s="68">
        <v>19.912846991567243</v>
      </c>
    </row>
    <row r="39" spans="1:15" ht="18.75">
      <c r="A39" s="49" t="s">
        <v>66</v>
      </c>
      <c r="B39" s="64">
        <v>42.456680584551151</v>
      </c>
      <c r="C39" s="64">
        <v>41.856514432582046</v>
      </c>
      <c r="D39" s="64">
        <v>40.544409565137109</v>
      </c>
      <c r="E39" s="64">
        <v>36.654553339115353</v>
      </c>
      <c r="F39" s="64">
        <v>35.375868299538247</v>
      </c>
      <c r="G39" s="64">
        <v>32.497073815367187</v>
      </c>
      <c r="H39" s="64">
        <v>29.229407346471618</v>
      </c>
      <c r="I39" s="64">
        <v>26.165757162346519</v>
      </c>
      <c r="J39" s="64">
        <v>22.631870595771939</v>
      </c>
      <c r="K39" s="64">
        <v>18.438749883731745</v>
      </c>
      <c r="L39" s="64">
        <v>14.176780682885449</v>
      </c>
      <c r="M39" s="64">
        <v>9.0146369861114959</v>
      </c>
      <c r="N39" s="64">
        <v>4.2487759764987487</v>
      </c>
      <c r="O39" s="68">
        <v>27.176236820777582</v>
      </c>
    </row>
    <row r="40" spans="1:15" ht="18.75">
      <c r="A40" s="49" t="s">
        <v>67</v>
      </c>
      <c r="B40" s="64">
        <v>49.541799304569274</v>
      </c>
      <c r="C40" s="64">
        <v>46.246257075041079</v>
      </c>
      <c r="D40" s="64">
        <v>47.198597838334095</v>
      </c>
      <c r="E40" s="64">
        <v>44.075900813638128</v>
      </c>
      <c r="F40" s="64">
        <v>42.61118484111185</v>
      </c>
      <c r="G40" s="64">
        <v>36.905283214966225</v>
      </c>
      <c r="H40" s="64">
        <v>33.246798222686877</v>
      </c>
      <c r="I40" s="64">
        <v>31.945429266597149</v>
      </c>
      <c r="J40" s="64">
        <v>25.405070007369197</v>
      </c>
      <c r="K40" s="64">
        <v>20.876780307278231</v>
      </c>
      <c r="L40" s="64">
        <v>16.253991696157382</v>
      </c>
      <c r="M40" s="64">
        <v>10.235515345974804</v>
      </c>
      <c r="N40" s="64">
        <v>4.9893923815733379</v>
      </c>
      <c r="O40" s="68">
        <v>31.502461562715204</v>
      </c>
    </row>
    <row r="41" spans="1:15" ht="18.75">
      <c r="A41" s="49" t="s">
        <v>68</v>
      </c>
      <c r="B41" s="64">
        <v>19.076797088262058</v>
      </c>
      <c r="C41" s="64">
        <v>18.267108526816575</v>
      </c>
      <c r="D41" s="64">
        <v>16.11388158145564</v>
      </c>
      <c r="E41" s="64">
        <v>14.863746518609615</v>
      </c>
      <c r="F41" s="64">
        <v>14.100950914082903</v>
      </c>
      <c r="G41" s="64">
        <v>13.107101353685731</v>
      </c>
      <c r="H41" s="64">
        <v>12.108307933729668</v>
      </c>
      <c r="I41" s="64">
        <v>11.695154035474836</v>
      </c>
      <c r="J41" s="64">
        <v>9.6339615765085647</v>
      </c>
      <c r="K41" s="64">
        <v>8.1808957126919193</v>
      </c>
      <c r="L41" s="64">
        <v>6.7933027756557172</v>
      </c>
      <c r="M41" s="64">
        <v>4.5323364729371933</v>
      </c>
      <c r="N41" s="64">
        <v>2.4427713678028948</v>
      </c>
      <c r="O41" s="68">
        <v>11.608947373670256</v>
      </c>
    </row>
    <row r="42" spans="1:15" ht="18.75">
      <c r="A42" s="49" t="s">
        <v>62</v>
      </c>
      <c r="B42" s="64">
        <v>39.343201697634697</v>
      </c>
      <c r="C42" s="64">
        <v>37.438369122150057</v>
      </c>
      <c r="D42" s="64">
        <v>36.983872312438052</v>
      </c>
      <c r="E42" s="64">
        <v>32.973667253748012</v>
      </c>
      <c r="F42" s="64">
        <v>30.704960530812642</v>
      </c>
      <c r="G42" s="64">
        <v>28.094886589268611</v>
      </c>
      <c r="H42" s="64">
        <v>26.029285265923235</v>
      </c>
      <c r="I42" s="64">
        <v>23.353919710924075</v>
      </c>
      <c r="J42" s="64">
        <v>19.874906513640273</v>
      </c>
      <c r="K42" s="64">
        <v>16.195445307347537</v>
      </c>
      <c r="L42" s="64">
        <v>12.48853652161675</v>
      </c>
      <c r="M42" s="64">
        <v>7.994926740152815</v>
      </c>
      <c r="N42" s="64">
        <v>4.2359272569663915</v>
      </c>
      <c r="O42" s="68">
        <v>24.285531140201783</v>
      </c>
    </row>
    <row r="43" spans="1:15" ht="18.75">
      <c r="A43" s="49" t="s">
        <v>257</v>
      </c>
      <c r="B43" s="64">
        <v>42.521915851916951</v>
      </c>
      <c r="C43" s="64">
        <v>39.592597915520827</v>
      </c>
      <c r="D43" s="64">
        <v>38.150628899465289</v>
      </c>
      <c r="E43" s="64">
        <v>34.532347660264747</v>
      </c>
      <c r="F43" s="64">
        <v>32.080540576104411</v>
      </c>
      <c r="G43" s="64">
        <v>28.958966683011173</v>
      </c>
      <c r="H43" s="64">
        <v>25.699714452254103</v>
      </c>
      <c r="I43" s="64">
        <v>22.85107288828338</v>
      </c>
      <c r="J43" s="64">
        <v>18.854918973820308</v>
      </c>
      <c r="K43" s="64">
        <v>15.484806948296031</v>
      </c>
      <c r="L43" s="64">
        <v>11.809587542087542</v>
      </c>
      <c r="M43" s="64">
        <v>7.4056423114129473</v>
      </c>
      <c r="N43" s="64">
        <v>3.6687167611222957</v>
      </c>
      <c r="O43" s="68">
        <v>24.739342881812313</v>
      </c>
    </row>
    <row r="44" spans="1:15" ht="18.75">
      <c r="A44" s="49" t="s">
        <v>160</v>
      </c>
      <c r="B44" s="64">
        <v>26.746479139850081</v>
      </c>
      <c r="C44" s="64">
        <v>26.499406629492952</v>
      </c>
      <c r="D44" s="64">
        <v>26.772474086636159</v>
      </c>
      <c r="E44" s="64">
        <v>25.493998222155916</v>
      </c>
      <c r="F44" s="64">
        <v>24.855517529440299</v>
      </c>
      <c r="G44" s="64">
        <v>23.090767916763724</v>
      </c>
      <c r="H44" s="64">
        <v>21.736084278921595</v>
      </c>
      <c r="I44" s="64">
        <v>20.25937844017275</v>
      </c>
      <c r="J44" s="64">
        <v>17.748679001321801</v>
      </c>
      <c r="K44" s="64">
        <v>15.673997438680518</v>
      </c>
      <c r="L44" s="64">
        <v>12.657272122488383</v>
      </c>
      <c r="M44" s="64">
        <v>8.2195870638423187</v>
      </c>
      <c r="N44" s="64">
        <v>4.2123636700305527</v>
      </c>
      <c r="O44" s="68">
        <v>19.535846579984387</v>
      </c>
    </row>
    <row r="45" spans="1:15" ht="18.75">
      <c r="A45" s="51" t="s">
        <v>72</v>
      </c>
      <c r="B45" s="66">
        <v>20.03136938224058</v>
      </c>
      <c r="C45" s="66">
        <v>18.744137424422217</v>
      </c>
      <c r="D45" s="66">
        <v>17.936339937434827</v>
      </c>
      <c r="E45" s="66">
        <v>16.492147713006609</v>
      </c>
      <c r="F45" s="66">
        <v>15.840442758590093</v>
      </c>
      <c r="G45" s="66">
        <v>14.768595041322314</v>
      </c>
      <c r="H45" s="66">
        <v>13.648004752945836</v>
      </c>
      <c r="I45" s="66">
        <v>13.204999624370821</v>
      </c>
      <c r="J45" s="66">
        <v>11.701424769062157</v>
      </c>
      <c r="K45" s="66">
        <v>9.5716710736787132</v>
      </c>
      <c r="L45" s="66">
        <v>7.2069710388668593</v>
      </c>
      <c r="M45" s="66">
        <v>4.5729006176940361</v>
      </c>
      <c r="N45" s="66">
        <v>2.2352150712990384</v>
      </c>
      <c r="O45" s="69">
        <v>12.765709169610318</v>
      </c>
    </row>
    <row r="46" spans="1:15">
      <c r="A46" s="31" t="s">
        <v>390</v>
      </c>
    </row>
    <row r="47" spans="1:15">
      <c r="A47" s="31" t="s">
        <v>262</v>
      </c>
      <c r="B47" s="31"/>
      <c r="C47" s="31"/>
      <c r="D47" s="31"/>
      <c r="E47" s="31"/>
      <c r="F47" s="31"/>
      <c r="G47" s="31"/>
      <c r="H47" s="31"/>
      <c r="I47" s="31"/>
      <c r="J47" s="31"/>
      <c r="K47" s="31"/>
      <c r="L47" s="31"/>
      <c r="M47" s="31"/>
      <c r="N47" s="31"/>
      <c r="O47" s="31"/>
    </row>
    <row r="48" spans="1:15">
      <c r="A48" s="31" t="s">
        <v>258</v>
      </c>
      <c r="B48" s="31"/>
      <c r="C48" s="31"/>
      <c r="D48" s="31"/>
      <c r="E48" s="31"/>
      <c r="F48" s="31"/>
      <c r="G48" s="31"/>
      <c r="H48" s="31"/>
      <c r="I48" s="31"/>
      <c r="J48" s="31"/>
      <c r="K48" s="31"/>
      <c r="L48" s="31"/>
      <c r="M48" s="31"/>
      <c r="N48" s="31"/>
      <c r="O48" s="31"/>
    </row>
  </sheetData>
  <mergeCells count="1">
    <mergeCell ref="A5:O5"/>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5527-C4A1-443F-A3D9-1C6FA5149A95}">
  <dimension ref="A5:Q47"/>
  <sheetViews>
    <sheetView showGridLines="0" topLeftCell="A22" zoomScale="106" zoomScaleNormal="106" workbookViewId="0">
      <selection activeCell="A47" sqref="A47:O47"/>
    </sheetView>
  </sheetViews>
  <sheetFormatPr baseColWidth="10" defaultRowHeight="15"/>
  <cols>
    <col min="1" max="1" width="20.85546875" bestFit="1" customWidth="1"/>
    <col min="2" max="14" width="15.7109375" customWidth="1"/>
    <col min="15" max="15" width="20.7109375" customWidth="1"/>
  </cols>
  <sheetData>
    <row r="5" spans="1:17" ht="18.75">
      <c r="A5" s="441" t="s">
        <v>263</v>
      </c>
      <c r="B5" s="442"/>
      <c r="C5" s="442"/>
      <c r="D5" s="442"/>
      <c r="E5" s="442"/>
      <c r="F5" s="442"/>
      <c r="G5" s="442"/>
      <c r="H5" s="442"/>
      <c r="I5" s="442"/>
      <c r="J5" s="442"/>
      <c r="K5" s="442"/>
      <c r="L5" s="442"/>
      <c r="M5" s="442"/>
      <c r="N5" s="442"/>
      <c r="O5" s="443"/>
    </row>
    <row r="6" spans="1:17" s="17" customFormat="1" ht="74.099999999999994" customHeight="1">
      <c r="A6" s="43" t="s">
        <v>32</v>
      </c>
      <c r="B6" s="39">
        <v>2008</v>
      </c>
      <c r="C6" s="39">
        <v>2009</v>
      </c>
      <c r="D6" s="39">
        <v>2010</v>
      </c>
      <c r="E6" s="39">
        <v>2011</v>
      </c>
      <c r="F6" s="39">
        <v>2012</v>
      </c>
      <c r="G6" s="39">
        <v>2013</v>
      </c>
      <c r="H6" s="39">
        <v>2014</v>
      </c>
      <c r="I6" s="39">
        <v>2015</v>
      </c>
      <c r="J6" s="39">
        <v>2016</v>
      </c>
      <c r="K6" s="39">
        <v>2017</v>
      </c>
      <c r="L6" s="39">
        <v>2018</v>
      </c>
      <c r="M6" s="39">
        <v>2019</v>
      </c>
      <c r="N6" s="39">
        <v>2020</v>
      </c>
      <c r="O6" s="70" t="s">
        <v>264</v>
      </c>
    </row>
    <row r="7" spans="1:17" s="17" customFormat="1" ht="15" customHeight="1">
      <c r="A7" s="44" t="s">
        <v>35</v>
      </c>
      <c r="B7" s="71">
        <v>0.69097871964646962</v>
      </c>
      <c r="C7" s="71">
        <v>0.69110211809143796</v>
      </c>
      <c r="D7" s="71">
        <v>0.70330030901608109</v>
      </c>
      <c r="E7" s="71">
        <v>0.69467778204136654</v>
      </c>
      <c r="F7" s="71">
        <v>0.67701568611881524</v>
      </c>
      <c r="G7" s="71">
        <v>0.67768846816974659</v>
      </c>
      <c r="H7" s="71">
        <v>0.68083918616142491</v>
      </c>
      <c r="I7" s="71">
        <v>0.67780865391132394</v>
      </c>
      <c r="J7" s="71">
        <v>0.69037055279951276</v>
      </c>
      <c r="K7" s="71">
        <v>0.66931705381608486</v>
      </c>
      <c r="L7" s="71">
        <v>0.66432382575801807</v>
      </c>
      <c r="M7" s="71">
        <v>0.64145981049085699</v>
      </c>
      <c r="N7" s="71">
        <v>0.64372109646449094</v>
      </c>
      <c r="O7" s="72">
        <v>0.67712332788350993</v>
      </c>
      <c r="P7" s="73"/>
      <c r="Q7" s="74"/>
    </row>
    <row r="8" spans="1:17" s="17" customFormat="1" ht="15" customHeight="1">
      <c r="A8" s="44" t="s">
        <v>36</v>
      </c>
      <c r="B8" s="71">
        <v>0.98724571815207507</v>
      </c>
      <c r="C8" s="71">
        <v>0.97786552208182353</v>
      </c>
      <c r="D8" s="71">
        <v>0.99931029942071625</v>
      </c>
      <c r="E8" s="71">
        <v>0.98918020466551482</v>
      </c>
      <c r="F8" s="71">
        <v>0.97355271590863979</v>
      </c>
      <c r="G8" s="71">
        <v>0.96891481099648769</v>
      </c>
      <c r="H8" s="71">
        <v>0.95925191091798667</v>
      </c>
      <c r="I8" s="71">
        <v>0.96231206866993857</v>
      </c>
      <c r="J8" s="71">
        <v>0.92366016153822472</v>
      </c>
      <c r="K8" s="71">
        <v>0.90698530517649112</v>
      </c>
      <c r="L8" s="71">
        <v>0.89442999532301748</v>
      </c>
      <c r="M8" s="71">
        <v>0.83985741351379939</v>
      </c>
      <c r="N8" s="71">
        <v>0.82316980903670967</v>
      </c>
      <c r="O8" s="72">
        <v>0.93890276426164809</v>
      </c>
      <c r="P8" s="73"/>
      <c r="Q8" s="74"/>
    </row>
    <row r="9" spans="1:17" s="17" customFormat="1" ht="15" customHeight="1">
      <c r="A9" s="44" t="s">
        <v>37</v>
      </c>
      <c r="B9" s="71">
        <v>3.4445702729275767</v>
      </c>
      <c r="C9" s="71">
        <v>3.3927883285674443</v>
      </c>
      <c r="D9" s="71">
        <v>3.340244730374565</v>
      </c>
      <c r="E9" s="71">
        <v>3.2349537842442948</v>
      </c>
      <c r="F9" s="71">
        <v>3.1630301414718898</v>
      </c>
      <c r="G9" s="71">
        <v>3.1059139345800379</v>
      </c>
      <c r="H9" s="71">
        <v>3.0401596629709817</v>
      </c>
      <c r="I9" s="71">
        <v>2.9904753551309091</v>
      </c>
      <c r="J9" s="71">
        <v>2.8923181118183301</v>
      </c>
      <c r="K9" s="71">
        <v>2.8578917891474021</v>
      </c>
      <c r="L9" s="71">
        <v>2.7888483153591146</v>
      </c>
      <c r="M9" s="71">
        <v>2.733742684958214</v>
      </c>
      <c r="N9" s="71">
        <v>2.6178586920650293</v>
      </c>
      <c r="O9" s="72">
        <v>3.0463689079704457</v>
      </c>
      <c r="P9" s="73"/>
    </row>
    <row r="10" spans="1:17" s="17" customFormat="1" ht="15" customHeight="1">
      <c r="A10" s="44" t="s">
        <v>38</v>
      </c>
      <c r="B10" s="71">
        <v>0.27978699124196443</v>
      </c>
      <c r="C10" s="71">
        <v>0.29521123631132923</v>
      </c>
      <c r="D10" s="71">
        <v>0.29897818538590309</v>
      </c>
      <c r="E10" s="71">
        <v>0.31672058007781823</v>
      </c>
      <c r="F10" s="71">
        <v>0.32697532229614379</v>
      </c>
      <c r="G10" s="71">
        <v>0.32116137321432908</v>
      </c>
      <c r="H10" s="71">
        <v>0.34764918739359923</v>
      </c>
      <c r="I10" s="71">
        <v>0.36396183763052037</v>
      </c>
      <c r="J10" s="71">
        <v>0.38443604658583996</v>
      </c>
      <c r="K10" s="71">
        <v>0.38588414594843135</v>
      </c>
      <c r="L10" s="71">
        <v>0.40705544456402076</v>
      </c>
      <c r="M10" s="71">
        <v>0.39939308580487576</v>
      </c>
      <c r="N10" s="71">
        <v>0.41806996078702641</v>
      </c>
      <c r="O10" s="72">
        <v>0.34963718440321551</v>
      </c>
      <c r="P10" s="73"/>
    </row>
    <row r="11" spans="1:17" s="17" customFormat="1" ht="15" customHeight="1">
      <c r="A11" s="44" t="s">
        <v>39</v>
      </c>
      <c r="B11" s="71">
        <v>0.21162816874781171</v>
      </c>
      <c r="C11" s="71">
        <v>0.22635561670911797</v>
      </c>
      <c r="D11" s="71">
        <v>0.24932837842651126</v>
      </c>
      <c r="E11" s="71">
        <v>0.26010652786365707</v>
      </c>
      <c r="F11" s="71">
        <v>0.26718581915873096</v>
      </c>
      <c r="G11" s="71">
        <v>0.27365386186175578</v>
      </c>
      <c r="H11" s="71">
        <v>0.26139698393898475</v>
      </c>
      <c r="I11" s="71">
        <v>0.28318774594036433</v>
      </c>
      <c r="J11" s="71">
        <v>0.30274338668634898</v>
      </c>
      <c r="K11" s="71">
        <v>0.32429165049266834</v>
      </c>
      <c r="L11" s="71">
        <v>0.3230620568971071</v>
      </c>
      <c r="M11" s="71">
        <v>0.32139483875517022</v>
      </c>
      <c r="N11" s="71">
        <v>0.32269639992909671</v>
      </c>
      <c r="O11" s="72">
        <v>0.27900241810825582</v>
      </c>
      <c r="P11" s="73"/>
    </row>
    <row r="12" spans="1:17" s="17" customFormat="1" ht="15" customHeight="1">
      <c r="A12" s="44" t="s">
        <v>265</v>
      </c>
      <c r="B12" s="71">
        <v>3.781073364639128E-2</v>
      </c>
      <c r="C12" s="71">
        <v>3.772593611818633E-2</v>
      </c>
      <c r="D12" s="71">
        <v>3.6535781860335091E-2</v>
      </c>
      <c r="E12" s="71">
        <v>3.6135571518608578E-2</v>
      </c>
      <c r="F12" s="71">
        <v>4.2159870987013626E-2</v>
      </c>
      <c r="G12" s="71">
        <v>3.4173618761051787E-2</v>
      </c>
      <c r="H12" s="71">
        <v>4.0695281610510531E-2</v>
      </c>
      <c r="I12" s="71">
        <v>3.8034789473054706E-2</v>
      </c>
      <c r="J12" s="71">
        <v>4.2010150012651855E-2</v>
      </c>
      <c r="K12" s="71">
        <v>4.1252648119208694E-2</v>
      </c>
      <c r="L12" s="71">
        <v>4.213405015016479E-2</v>
      </c>
      <c r="M12" s="71">
        <v>4.0267136264360244E-2</v>
      </c>
      <c r="N12" s="71">
        <v>4.259961406709583E-2</v>
      </c>
      <c r="O12" s="72">
        <v>3.9348860199125646E-2</v>
      </c>
      <c r="P12" s="73"/>
    </row>
    <row r="13" spans="1:17" s="17" customFormat="1" ht="15" customHeight="1">
      <c r="A13" s="44" t="s">
        <v>63</v>
      </c>
      <c r="B13" s="71">
        <v>0.52207419237081387</v>
      </c>
      <c r="C13" s="71">
        <v>0.51959954960324128</v>
      </c>
      <c r="D13" s="71">
        <v>0.54981764489378715</v>
      </c>
      <c r="E13" s="71">
        <v>0.52836468396534964</v>
      </c>
      <c r="F13" s="71">
        <v>0.53730203293763557</v>
      </c>
      <c r="G13" s="71">
        <v>0.52434870336724948</v>
      </c>
      <c r="H13" s="71">
        <v>0.54949107847106438</v>
      </c>
      <c r="I13" s="71">
        <v>0.55943832902086332</v>
      </c>
      <c r="J13" s="71">
        <v>0.55071214525075063</v>
      </c>
      <c r="K13" s="71">
        <v>0.55268521794432901</v>
      </c>
      <c r="L13" s="71">
        <v>0.54767397379378835</v>
      </c>
      <c r="M13" s="71">
        <v>0.53429727043247888</v>
      </c>
      <c r="N13" s="71">
        <v>0.52926705894051473</v>
      </c>
      <c r="O13" s="72">
        <v>0.53885168315322052</v>
      </c>
      <c r="P13" s="73"/>
    </row>
    <row r="14" spans="1:17" s="17" customFormat="1" ht="15" customHeight="1">
      <c r="A14" s="44" t="s">
        <v>40</v>
      </c>
      <c r="B14" s="71">
        <v>0.66672512405092266</v>
      </c>
      <c r="C14" s="71">
        <v>0.6678995101414491</v>
      </c>
      <c r="D14" s="71">
        <v>0.69488142870557557</v>
      </c>
      <c r="E14" s="71">
        <v>0.71903325665500917</v>
      </c>
      <c r="F14" s="71">
        <v>0.740208228169978</v>
      </c>
      <c r="G14" s="71">
        <v>0.73738192109602829</v>
      </c>
      <c r="H14" s="71">
        <v>0.77031851287454545</v>
      </c>
      <c r="I14" s="71">
        <v>0.78039095298278072</v>
      </c>
      <c r="J14" s="71">
        <v>0.79575258236654922</v>
      </c>
      <c r="K14" s="71">
        <v>0.778070779803964</v>
      </c>
      <c r="L14" s="71">
        <v>0.76273962667926687</v>
      </c>
      <c r="M14" s="71">
        <v>0.74596261651026807</v>
      </c>
      <c r="N14" s="71">
        <v>0.72606689984046757</v>
      </c>
      <c r="O14" s="72">
        <v>0.73734087999052333</v>
      </c>
      <c r="P14" s="73"/>
    </row>
    <row r="15" spans="1:17" s="17" customFormat="1" ht="15" customHeight="1">
      <c r="A15" s="44" t="s">
        <v>43</v>
      </c>
      <c r="B15" s="71">
        <v>7.0646370760362662E-2</v>
      </c>
      <c r="C15" s="71">
        <v>7.6666971405823445E-2</v>
      </c>
      <c r="D15" s="71">
        <v>8.4620540556876553E-2</v>
      </c>
      <c r="E15" s="71">
        <v>8.1615692480818819E-2</v>
      </c>
      <c r="F15" s="71">
        <v>8.332718895751684E-2</v>
      </c>
      <c r="G15" s="71">
        <v>8.958433135164609E-2</v>
      </c>
      <c r="H15" s="71">
        <v>9.1030022304870103E-2</v>
      </c>
      <c r="I15" s="71">
        <v>8.7312567029339413E-2</v>
      </c>
      <c r="J15" s="71">
        <v>9.1603901725532191E-2</v>
      </c>
      <c r="K15" s="71">
        <v>8.7447019711030929E-2</v>
      </c>
      <c r="L15" s="71">
        <v>8.5160916358931277E-2</v>
      </c>
      <c r="M15" s="71">
        <v>8.9750560245140873E-2</v>
      </c>
      <c r="N15" s="71">
        <v>8.4478666326561494E-2</v>
      </c>
      <c r="O15" s="72">
        <v>8.4864980708803911E-2</v>
      </c>
      <c r="P15" s="73"/>
    </row>
    <row r="16" spans="1:17" s="17" customFormat="1" ht="15" customHeight="1">
      <c r="A16" s="44" t="s">
        <v>44</v>
      </c>
      <c r="B16" s="71">
        <v>0.62145174560590144</v>
      </c>
      <c r="C16" s="71">
        <v>0.60824392710793662</v>
      </c>
      <c r="D16" s="71">
        <v>0.59687702714225421</v>
      </c>
      <c r="E16" s="71">
        <v>0.59322977451801018</v>
      </c>
      <c r="F16" s="71">
        <v>0.5851336354475658</v>
      </c>
      <c r="G16" s="71">
        <v>0.57777257765778256</v>
      </c>
      <c r="H16" s="71">
        <v>0.59915524809872156</v>
      </c>
      <c r="I16" s="71">
        <v>0.58778501174134756</v>
      </c>
      <c r="J16" s="71">
        <v>0.57233667287120416</v>
      </c>
      <c r="K16" s="71">
        <v>0.56156599635888094</v>
      </c>
      <c r="L16" s="71">
        <v>0.54842943353568208</v>
      </c>
      <c r="M16" s="71">
        <v>0.54264759822923569</v>
      </c>
      <c r="N16" s="71">
        <v>0.52327198470103176</v>
      </c>
      <c r="O16" s="72">
        <v>0.57830004869350415</v>
      </c>
      <c r="P16" s="73"/>
    </row>
    <row r="17" spans="1:16" s="17" customFormat="1" ht="15" customHeight="1">
      <c r="A17" s="44" t="s">
        <v>45</v>
      </c>
      <c r="B17" s="71">
        <v>3.9489206839016444</v>
      </c>
      <c r="C17" s="71">
        <v>3.835315873708379</v>
      </c>
      <c r="D17" s="71">
        <v>3.7175292960844653</v>
      </c>
      <c r="E17" s="71">
        <v>3.5554519481397389</v>
      </c>
      <c r="F17" s="71">
        <v>3.4782838852873392</v>
      </c>
      <c r="G17" s="71">
        <v>3.3745344727483051</v>
      </c>
      <c r="H17" s="71">
        <v>3.2418339112817716</v>
      </c>
      <c r="I17" s="71">
        <v>3.1816460212978876</v>
      </c>
      <c r="J17" s="71">
        <v>3.1202015886519283</v>
      </c>
      <c r="K17" s="71">
        <v>3.006358350868096</v>
      </c>
      <c r="L17" s="71">
        <v>2.8609947207099675</v>
      </c>
      <c r="M17" s="71">
        <v>2.6780429058398481</v>
      </c>
      <c r="N17" s="71">
        <v>2.5886615276198546</v>
      </c>
      <c r="O17" s="72">
        <v>3.2759827066260936</v>
      </c>
      <c r="P17" s="73"/>
    </row>
    <row r="18" spans="1:16" s="17" customFormat="1" ht="15" customHeight="1">
      <c r="A18" s="44" t="s">
        <v>33</v>
      </c>
      <c r="B18" s="71">
        <v>5.3487884707112956</v>
      </c>
      <c r="C18" s="71">
        <v>5.2577341062135536</v>
      </c>
      <c r="D18" s="71">
        <v>5.2170074334395764</v>
      </c>
      <c r="E18" s="71">
        <v>5.0626581863223628</v>
      </c>
      <c r="F18" s="71">
        <v>4.9602600677960975</v>
      </c>
      <c r="G18" s="71">
        <v>4.8174647501771597</v>
      </c>
      <c r="H18" s="71">
        <v>4.7225805586359915</v>
      </c>
      <c r="I18" s="71">
        <v>4.6074323327605518</v>
      </c>
      <c r="J18" s="71">
        <v>4.5501234775544157</v>
      </c>
      <c r="K18" s="71">
        <v>4.4482315075694316</v>
      </c>
      <c r="L18" s="71">
        <v>4.3140528560842322</v>
      </c>
      <c r="M18" s="71">
        <v>4.1496799350282645</v>
      </c>
      <c r="N18" s="71">
        <v>4.0244529855037374</v>
      </c>
      <c r="O18" s="72">
        <v>4.7292666667535901</v>
      </c>
      <c r="P18" s="73"/>
    </row>
    <row r="19" spans="1:16" s="17" customFormat="1" ht="15" customHeight="1">
      <c r="A19" s="44" t="s">
        <v>46</v>
      </c>
      <c r="B19" s="71">
        <v>0.64315560422858331</v>
      </c>
      <c r="C19" s="71">
        <v>0.63144653505792547</v>
      </c>
      <c r="D19" s="71">
        <v>0.61657504838157817</v>
      </c>
      <c r="E19" s="71">
        <v>0.57677740289124335</v>
      </c>
      <c r="F19" s="71">
        <v>0.56197406506232284</v>
      </c>
      <c r="G19" s="71">
        <v>0.51922707574931404</v>
      </c>
      <c r="H19" s="71">
        <v>0.49504908999315184</v>
      </c>
      <c r="I19" s="71">
        <v>0.47021206189225068</v>
      </c>
      <c r="J19" s="71">
        <v>0.46560311032788937</v>
      </c>
      <c r="K19" s="71">
        <v>0.44840769075410702</v>
      </c>
      <c r="L19" s="71">
        <v>0.4384413629317882</v>
      </c>
      <c r="M19" s="71">
        <v>0.42923777589328405</v>
      </c>
      <c r="N19" s="71">
        <v>0.42905132273531027</v>
      </c>
      <c r="O19" s="72">
        <v>0.51731985737682673</v>
      </c>
      <c r="P19" s="73"/>
    </row>
    <row r="20" spans="1:16" s="17" customFormat="1" ht="15" customHeight="1">
      <c r="A20" s="44" t="s">
        <v>47</v>
      </c>
      <c r="B20" s="71">
        <v>0.37375412699804544</v>
      </c>
      <c r="C20" s="71">
        <v>0.34121141915482328</v>
      </c>
      <c r="D20" s="71">
        <v>0.31775876454010787</v>
      </c>
      <c r="E20" s="71">
        <v>0.3204484588452125</v>
      </c>
      <c r="F20" s="71">
        <v>0.32135085520258483</v>
      </c>
      <c r="G20" s="71">
        <v>0.3138321474852146</v>
      </c>
      <c r="H20" s="71">
        <v>0.31751540008365375</v>
      </c>
      <c r="I20" s="71">
        <v>0.30985994107398446</v>
      </c>
      <c r="J20" s="71">
        <v>0.30345669575716255</v>
      </c>
      <c r="K20" s="71">
        <v>0.30155256060056979</v>
      </c>
      <c r="L20" s="71">
        <v>0.2972390693560118</v>
      </c>
      <c r="M20" s="71">
        <v>0.29052955304715833</v>
      </c>
      <c r="N20" s="71">
        <v>0.28730240393830259</v>
      </c>
      <c r="O20" s="72">
        <v>0.3150624150832948</v>
      </c>
      <c r="P20" s="73"/>
    </row>
    <row r="21" spans="1:16" s="17" customFormat="1" ht="15" customHeight="1">
      <c r="A21" s="44" t="s">
        <v>49</v>
      </c>
      <c r="B21" s="71">
        <v>4.1106735099119468E-2</v>
      </c>
      <c r="C21" s="71">
        <v>4.3049227717685011E-2</v>
      </c>
      <c r="D21" s="71">
        <v>4.8516496148362259E-2</v>
      </c>
      <c r="E21" s="71">
        <v>4.7617438122182963E-2</v>
      </c>
      <c r="F21" s="71">
        <v>4.906047767322886E-2</v>
      </c>
      <c r="G21" s="71">
        <v>4.7110143692561057E-2</v>
      </c>
      <c r="H21" s="71">
        <v>4.6856153285840141E-2</v>
      </c>
      <c r="I21" s="71">
        <v>4.8281058754579928E-2</v>
      </c>
      <c r="J21" s="71">
        <v>5.3235382232296985E-2</v>
      </c>
      <c r="K21" s="71">
        <v>5.0527332027954397E-2</v>
      </c>
      <c r="L21" s="71">
        <v>4.9448274014863319E-2</v>
      </c>
      <c r="M21" s="71">
        <v>5.0565873880360213E-2</v>
      </c>
      <c r="N21" s="71">
        <v>4.5943020854499833E-2</v>
      </c>
      <c r="O21" s="72">
        <v>4.7793662577194959E-2</v>
      </c>
      <c r="P21" s="73"/>
    </row>
    <row r="22" spans="1:16" s="17" customFormat="1" ht="15" customHeight="1">
      <c r="A22" s="44" t="s">
        <v>48</v>
      </c>
      <c r="B22" s="71">
        <v>0.37406507053132165</v>
      </c>
      <c r="C22" s="71">
        <v>0.39415502582375045</v>
      </c>
      <c r="D22" s="71">
        <v>0.40912520278168446</v>
      </c>
      <c r="E22" s="71">
        <v>0.41712478154630422</v>
      </c>
      <c r="F22" s="71">
        <v>0.38908078247208089</v>
      </c>
      <c r="G22" s="71">
        <v>0.38372470368514355</v>
      </c>
      <c r="H22" s="71">
        <v>0.37266987031993787</v>
      </c>
      <c r="I22" s="71">
        <v>0.36069259996092862</v>
      </c>
      <c r="J22" s="71">
        <v>0.36863061927991825</v>
      </c>
      <c r="K22" s="71">
        <v>0.37241973996507849</v>
      </c>
      <c r="L22" s="71">
        <v>0.37319711249551013</v>
      </c>
      <c r="M22" s="71">
        <v>0.37069269989602294</v>
      </c>
      <c r="N22" s="71">
        <v>0.37143520059720164</v>
      </c>
      <c r="O22" s="72">
        <v>0.38130872379652947</v>
      </c>
      <c r="P22" s="73"/>
    </row>
    <row r="23" spans="1:16" s="17" customFormat="1" ht="15" customHeight="1">
      <c r="A23" s="44" t="s">
        <v>50</v>
      </c>
      <c r="B23" s="71">
        <v>0.77822947508378371</v>
      </c>
      <c r="C23" s="71">
        <v>0.73681299160887237</v>
      </c>
      <c r="D23" s="71">
        <v>0.70907479743418433</v>
      </c>
      <c r="E23" s="71">
        <v>0.67454723669743744</v>
      </c>
      <c r="F23" s="71">
        <v>0.65815717880511748</v>
      </c>
      <c r="G23" s="71">
        <v>0.62616312825482745</v>
      </c>
      <c r="H23" s="71">
        <v>0.63046253477539638</v>
      </c>
      <c r="I23" s="71">
        <v>0.62031791342899179</v>
      </c>
      <c r="J23" s="71">
        <v>0.61772565532455193</v>
      </c>
      <c r="K23" s="71">
        <v>0.59705330042670712</v>
      </c>
      <c r="L23" s="71">
        <v>0.59437512147449256</v>
      </c>
      <c r="M23" s="71">
        <v>0.57580149229635869</v>
      </c>
      <c r="N23" s="71">
        <v>0.56829268644176489</v>
      </c>
      <c r="O23" s="72">
        <v>0.645154885542499</v>
      </c>
      <c r="P23" s="73"/>
    </row>
    <row r="24" spans="1:16" s="17" customFormat="1" ht="15" customHeight="1">
      <c r="A24" s="44" t="s">
        <v>51</v>
      </c>
      <c r="B24" s="71">
        <v>3.1056418216564707</v>
      </c>
      <c r="C24" s="71">
        <v>3.1162086128543605</v>
      </c>
      <c r="D24" s="71">
        <v>3.0805006859228765</v>
      </c>
      <c r="E24" s="71">
        <v>2.9867267633860672</v>
      </c>
      <c r="F24" s="71">
        <v>2.9648031247459539</v>
      </c>
      <c r="G24" s="71">
        <v>3.0145193727772246</v>
      </c>
      <c r="H24" s="71">
        <v>2.9492553727411184</v>
      </c>
      <c r="I24" s="71">
        <v>2.9035216068701835</v>
      </c>
      <c r="J24" s="71">
        <v>2.8686662847334587</v>
      </c>
      <c r="K24" s="71">
        <v>2.8056097871907664</v>
      </c>
      <c r="L24" s="71">
        <v>2.7494270524639317</v>
      </c>
      <c r="M24" s="71">
        <v>2.681011911278695</v>
      </c>
      <c r="N24" s="71">
        <v>2.8382929602552518</v>
      </c>
      <c r="O24" s="72">
        <v>2.9280142582212578</v>
      </c>
      <c r="P24" s="73"/>
    </row>
    <row r="25" spans="1:16" s="17" customFormat="1" ht="15" customHeight="1">
      <c r="A25" s="44" t="s">
        <v>52</v>
      </c>
      <c r="B25" s="71">
        <v>4.8292018266066918</v>
      </c>
      <c r="C25" s="71">
        <v>4.5255500638216368</v>
      </c>
      <c r="D25" s="71">
        <v>4.2298937170327982</v>
      </c>
      <c r="E25" s="71">
        <v>4.024816737479795</v>
      </c>
      <c r="F25" s="71">
        <v>3.8348940047907223</v>
      </c>
      <c r="G25" s="71">
        <v>3.6915014095513938</v>
      </c>
      <c r="H25" s="71">
        <v>3.4840777091280648</v>
      </c>
      <c r="I25" s="71">
        <v>3.3249741849830357</v>
      </c>
      <c r="J25" s="71">
        <v>3.2527644480752294</v>
      </c>
      <c r="K25" s="71">
        <v>3.1892737385355598</v>
      </c>
      <c r="L25" s="71">
        <v>3.1055233035293019</v>
      </c>
      <c r="M25" s="71">
        <v>2.9515316047536251</v>
      </c>
      <c r="N25" s="71">
        <v>2.9356264492299355</v>
      </c>
      <c r="O25" s="72">
        <v>3.6445868613475225</v>
      </c>
      <c r="P25" s="73"/>
    </row>
    <row r="26" spans="1:16" s="17" customFormat="1" ht="15" customHeight="1">
      <c r="A26" s="44" t="s">
        <v>64</v>
      </c>
      <c r="B26" s="71">
        <v>2.296193615831752</v>
      </c>
      <c r="C26" s="71">
        <v>2.3292293841067342</v>
      </c>
      <c r="D26" s="71">
        <v>2.4332183112805441</v>
      </c>
      <c r="E26" s="71">
        <v>2.4526957036942783</v>
      </c>
      <c r="F26" s="71">
        <v>2.5343187021565816</v>
      </c>
      <c r="G26" s="71">
        <v>2.4837244829253322</v>
      </c>
      <c r="H26" s="71">
        <v>2.4846753555912633</v>
      </c>
      <c r="I26" s="71">
        <v>2.4756501596743519</v>
      </c>
      <c r="J26" s="71">
        <v>2.405165559035336</v>
      </c>
      <c r="K26" s="71">
        <v>2.3227890800802706</v>
      </c>
      <c r="L26" s="71">
        <v>2.298692299186782</v>
      </c>
      <c r="M26" s="71">
        <v>2.2397434779300838</v>
      </c>
      <c r="N26" s="71">
        <v>2.2393331632807469</v>
      </c>
      <c r="O26" s="72">
        <v>2.3842637919056968</v>
      </c>
      <c r="P26" s="73"/>
    </row>
    <row r="27" spans="1:16" s="17" customFormat="1" ht="15" customHeight="1">
      <c r="A27" s="44" t="s">
        <v>53</v>
      </c>
      <c r="B27" s="71">
        <v>3.2773448407316129E-2</v>
      </c>
      <c r="C27" s="71">
        <v>3.159257840572046E-2</v>
      </c>
      <c r="D27" s="71">
        <v>3.151683398291831E-2</v>
      </c>
      <c r="E27" s="71">
        <v>4.130489674272865E-2</v>
      </c>
      <c r="F27" s="71">
        <v>3.7291634763176852E-2</v>
      </c>
      <c r="G27" s="71">
        <v>3.7220104154478885E-2</v>
      </c>
      <c r="H27" s="71">
        <v>3.5749819993579283E-2</v>
      </c>
      <c r="I27" s="71">
        <v>3.9549802051645981E-2</v>
      </c>
      <c r="J27" s="71">
        <v>4.2986257162186209E-2</v>
      </c>
      <c r="K27" s="71">
        <v>4.2362745421027678E-2</v>
      </c>
      <c r="L27" s="71">
        <v>4.3473274238067343E-2</v>
      </c>
      <c r="M27" s="71">
        <v>4.37000488030269E-2</v>
      </c>
      <c r="N27" s="71">
        <v>4.6461825355993559E-2</v>
      </c>
      <c r="O27" s="72">
        <v>3.8921789960143553E-2</v>
      </c>
      <c r="P27" s="73"/>
    </row>
    <row r="28" spans="1:16" s="17" customFormat="1" ht="15" customHeight="1">
      <c r="A28" s="44" t="s">
        <v>54</v>
      </c>
      <c r="B28" s="71">
        <v>0.1345141724953032</v>
      </c>
      <c r="C28" s="71">
        <v>0.12093129829295925</v>
      </c>
      <c r="D28" s="71">
        <v>0.11424852318807886</v>
      </c>
      <c r="E28" s="71">
        <v>0.12018681146079167</v>
      </c>
      <c r="F28" s="71">
        <v>0.10988979825650974</v>
      </c>
      <c r="G28" s="71">
        <v>0.10106384152977718</v>
      </c>
      <c r="H28" s="71">
        <v>0.10163342729710406</v>
      </c>
      <c r="I28" s="71">
        <v>0.1084828743775491</v>
      </c>
      <c r="J28" s="71">
        <v>0.10500660374029241</v>
      </c>
      <c r="K28" s="71">
        <v>0.10402686005755318</v>
      </c>
      <c r="L28" s="71">
        <v>0.10713792703220387</v>
      </c>
      <c r="M28" s="71">
        <v>0.11044081689710479</v>
      </c>
      <c r="N28" s="71">
        <v>0.11295526896410593</v>
      </c>
      <c r="O28" s="72">
        <v>0.1115783248914872</v>
      </c>
      <c r="P28" s="73"/>
    </row>
    <row r="29" spans="1:16" s="17" customFormat="1" ht="15" customHeight="1">
      <c r="A29" s="44" t="s">
        <v>55</v>
      </c>
      <c r="B29" s="71">
        <v>2.475110524878903E-2</v>
      </c>
      <c r="C29" s="71">
        <v>3.0319617371057726E-2</v>
      </c>
      <c r="D29" s="71">
        <v>3.4269160238275899E-2</v>
      </c>
      <c r="E29" s="71">
        <v>3.82728886785813E-2</v>
      </c>
      <c r="F29" s="71">
        <v>3.8804096502621281E-2</v>
      </c>
      <c r="G29" s="71">
        <v>5.0068325161541E-2</v>
      </c>
      <c r="H29" s="71">
        <v>5.3184667727845379E-2</v>
      </c>
      <c r="I29" s="71">
        <v>5.1231346407626097E-2</v>
      </c>
      <c r="J29" s="71">
        <v>5.237190283078582E-2</v>
      </c>
      <c r="K29" s="71">
        <v>5.041990325681063E-2</v>
      </c>
      <c r="L29" s="71">
        <v>5.2264078507376382E-2</v>
      </c>
      <c r="M29" s="71">
        <v>5.1926668039831682E-2</v>
      </c>
      <c r="N29" s="71">
        <v>5.0179924283365256E-2</v>
      </c>
      <c r="O29" s="72">
        <v>4.4466437250346727E-2</v>
      </c>
      <c r="P29" s="73"/>
    </row>
    <row r="30" spans="1:16" s="17" customFormat="1" ht="15" customHeight="1">
      <c r="A30" s="62" t="s">
        <v>56</v>
      </c>
      <c r="B30" s="75">
        <v>0.60895181556819644</v>
      </c>
      <c r="C30" s="75">
        <v>0.59684513966118402</v>
      </c>
      <c r="D30" s="75">
        <v>0.6024896140159246</v>
      </c>
      <c r="E30" s="75">
        <v>0.60590456232715073</v>
      </c>
      <c r="F30" s="75">
        <v>0.63669912787674954</v>
      </c>
      <c r="G30" s="75">
        <v>0.63375726575728342</v>
      </c>
      <c r="H30" s="75">
        <v>0.63192940898380823</v>
      </c>
      <c r="I30" s="75">
        <v>0.65847230915825106</v>
      </c>
      <c r="J30" s="75">
        <v>0.66427845784080586</v>
      </c>
      <c r="K30" s="75">
        <v>0.688117088766245</v>
      </c>
      <c r="L30" s="75">
        <v>0.71483661122736797</v>
      </c>
      <c r="M30" s="75">
        <v>0.69947912510832233</v>
      </c>
      <c r="N30" s="75">
        <v>0.6949098072785389</v>
      </c>
      <c r="O30" s="72">
        <v>0.64897464104383284</v>
      </c>
      <c r="P30" s="73"/>
    </row>
    <row r="31" spans="1:16" s="17" customFormat="1" ht="15" customHeight="1">
      <c r="A31" s="44" t="s">
        <v>59</v>
      </c>
      <c r="B31" s="71">
        <v>1.7522289987182909</v>
      </c>
      <c r="C31" s="71">
        <v>1.8014134496433976</v>
      </c>
      <c r="D31" s="71">
        <v>1.8257097493872028</v>
      </c>
      <c r="E31" s="71">
        <v>1.7813295902116839</v>
      </c>
      <c r="F31" s="71">
        <v>1.783050597516916</v>
      </c>
      <c r="G31" s="71">
        <v>1.7551288023117968</v>
      </c>
      <c r="H31" s="71">
        <v>1.7096628452498004</v>
      </c>
      <c r="I31" s="71">
        <v>1.6783149870625897</v>
      </c>
      <c r="J31" s="71">
        <v>1.6450033450441164</v>
      </c>
      <c r="K31" s="71">
        <v>1.6030521230073753</v>
      </c>
      <c r="L31" s="71">
        <v>1.5804217800417151</v>
      </c>
      <c r="M31" s="71">
        <v>1.5457693837396231</v>
      </c>
      <c r="N31" s="71">
        <v>1.4744135707728601</v>
      </c>
      <c r="O31" s="72">
        <v>1.6873460940544132</v>
      </c>
      <c r="P31" s="73"/>
    </row>
    <row r="32" spans="1:16" s="17" customFormat="1" ht="15" customHeight="1">
      <c r="A32" s="44" t="s">
        <v>190</v>
      </c>
      <c r="B32" s="71">
        <v>0.44993529265072518</v>
      </c>
      <c r="C32" s="71">
        <v>0.44744580368394921</v>
      </c>
      <c r="D32" s="71">
        <v>0.47523500009174424</v>
      </c>
      <c r="E32" s="71">
        <v>0.48949533468398526</v>
      </c>
      <c r="F32" s="71">
        <v>0.46820143721676794</v>
      </c>
      <c r="G32" s="71">
        <v>0.45525088248734491</v>
      </c>
      <c r="H32" s="71">
        <v>0.44894732915735203</v>
      </c>
      <c r="I32" s="71">
        <v>0.44932083580851834</v>
      </c>
      <c r="J32" s="71">
        <v>0.43913558954243853</v>
      </c>
      <c r="K32" s="71">
        <v>0.44411053990835614</v>
      </c>
      <c r="L32" s="71">
        <v>0.43205429420486829</v>
      </c>
      <c r="M32" s="71">
        <v>0.42363996355545819</v>
      </c>
      <c r="N32" s="71">
        <v>0.41337189780127775</v>
      </c>
      <c r="O32" s="72">
        <v>0.44893416929175278</v>
      </c>
      <c r="P32" s="73"/>
    </row>
    <row r="33" spans="1:16" s="17" customFormat="1" ht="15" customHeight="1">
      <c r="A33" s="44" t="s">
        <v>57</v>
      </c>
      <c r="B33" s="71">
        <v>0.55515858431140619</v>
      </c>
      <c r="C33" s="71">
        <v>0.57462618341979821</v>
      </c>
      <c r="D33" s="71">
        <v>0.58128051169522799</v>
      </c>
      <c r="E33" s="71">
        <v>0.59531738662775091</v>
      </c>
      <c r="F33" s="71">
        <v>0.59775323808605529</v>
      </c>
      <c r="G33" s="71">
        <v>0.58351233274684811</v>
      </c>
      <c r="H33" s="71">
        <v>0.59081502045660861</v>
      </c>
      <c r="I33" s="71">
        <v>0.58678829293964263</v>
      </c>
      <c r="J33" s="71">
        <v>0.60199531318397892</v>
      </c>
      <c r="K33" s="71">
        <v>0.61413447503856688</v>
      </c>
      <c r="L33" s="71">
        <v>0.60680586813656234</v>
      </c>
      <c r="M33" s="71">
        <v>0.60833684356372197</v>
      </c>
      <c r="N33" s="71">
        <v>0.60213026892807786</v>
      </c>
      <c r="O33" s="72">
        <v>0.59220417839494188</v>
      </c>
      <c r="P33" s="73"/>
    </row>
    <row r="34" spans="1:16" s="17" customFormat="1" ht="15" customHeight="1">
      <c r="A34" s="44" t="s">
        <v>60</v>
      </c>
      <c r="B34" s="71">
        <v>1.2473810780909809</v>
      </c>
      <c r="C34" s="71">
        <v>1.2229683831196108</v>
      </c>
      <c r="D34" s="71">
        <v>1.2194963998493236</v>
      </c>
      <c r="E34" s="71">
        <v>1.1998799125986397</v>
      </c>
      <c r="F34" s="71">
        <v>1.2305294183261208</v>
      </c>
      <c r="G34" s="71">
        <v>1.2222587702353962</v>
      </c>
      <c r="H34" s="71">
        <v>1.2433225790498512</v>
      </c>
      <c r="I34" s="71">
        <v>1.277155603752447</v>
      </c>
      <c r="J34" s="71">
        <v>1.2639085883162977</v>
      </c>
      <c r="K34" s="71">
        <v>1.2029157600872036</v>
      </c>
      <c r="L34" s="71">
        <v>1.2258021093809557</v>
      </c>
      <c r="M34" s="71">
        <v>1.1911897237773419</v>
      </c>
      <c r="N34" s="71">
        <v>1.2469754418124723</v>
      </c>
      <c r="O34" s="72">
        <v>1.2302910591074339</v>
      </c>
      <c r="P34" s="73"/>
    </row>
    <row r="35" spans="1:16" s="17" customFormat="1" ht="15" customHeight="1">
      <c r="A35" s="44" t="s">
        <v>61</v>
      </c>
      <c r="B35" s="71">
        <v>0.50590512864044912</v>
      </c>
      <c r="C35" s="71">
        <v>0.53516439134525362</v>
      </c>
      <c r="D35" s="71">
        <v>0.56357927617057513</v>
      </c>
      <c r="E35" s="71">
        <v>0.59660971793378093</v>
      </c>
      <c r="F35" s="71">
        <v>0.62649001113549962</v>
      </c>
      <c r="G35" s="71">
        <v>0.64051251597749137</v>
      </c>
      <c r="H35" s="71">
        <v>0.64345484919275819</v>
      </c>
      <c r="I35" s="71">
        <v>0.63742160806624593</v>
      </c>
      <c r="J35" s="71">
        <v>0.649486680267093</v>
      </c>
      <c r="K35" s="71">
        <v>0.63973833216116605</v>
      </c>
      <c r="L35" s="71">
        <v>0.62061017796571183</v>
      </c>
      <c r="M35" s="71">
        <v>0.63855265933198624</v>
      </c>
      <c r="N35" s="71">
        <v>0.6355355143298127</v>
      </c>
      <c r="O35" s="72">
        <v>0.61023545096290943</v>
      </c>
      <c r="P35" s="73"/>
    </row>
    <row r="36" spans="1:16" s="17" customFormat="1" ht="15" customHeight="1">
      <c r="A36" s="44" t="s">
        <v>65</v>
      </c>
      <c r="B36" s="71">
        <v>0.1932203115778581</v>
      </c>
      <c r="C36" s="71">
        <v>0.17514786599654913</v>
      </c>
      <c r="D36" s="71">
        <v>0.17971071432040747</v>
      </c>
      <c r="E36" s="71">
        <v>0.17327180510848625</v>
      </c>
      <c r="F36" s="71">
        <v>0.1796520959883843</v>
      </c>
      <c r="G36" s="71">
        <v>0.17947772643885726</v>
      </c>
      <c r="H36" s="71">
        <v>0.18486806095155711</v>
      </c>
      <c r="I36" s="71">
        <v>0.17913030304238445</v>
      </c>
      <c r="J36" s="71">
        <v>0.18106787623862367</v>
      </c>
      <c r="K36" s="71">
        <v>0.18721253851321445</v>
      </c>
      <c r="L36" s="71">
        <v>0.18416048162618889</v>
      </c>
      <c r="M36" s="71">
        <v>0.18157323886947696</v>
      </c>
      <c r="N36" s="71">
        <v>0.18576083400705862</v>
      </c>
      <c r="O36" s="72">
        <v>0.18186568097531128</v>
      </c>
      <c r="P36" s="73"/>
    </row>
    <row r="37" spans="1:16" s="17" customFormat="1" ht="15" customHeight="1">
      <c r="A37" s="44" t="s">
        <v>41</v>
      </c>
      <c r="B37" s="71">
        <v>0.21424009442733219</v>
      </c>
      <c r="C37" s="71">
        <v>0.20575679269366656</v>
      </c>
      <c r="D37" s="71">
        <v>0.19984047301155222</v>
      </c>
      <c r="E37" s="71">
        <v>0.2054309726085409</v>
      </c>
      <c r="F37" s="71">
        <v>0.20441865697178691</v>
      </c>
      <c r="G37" s="71">
        <v>0.19916950159057445</v>
      </c>
      <c r="H37" s="71">
        <v>0.18931059426846145</v>
      </c>
      <c r="I37" s="71">
        <v>0.18634654716672713</v>
      </c>
      <c r="J37" s="71">
        <v>0.18031702458513568</v>
      </c>
      <c r="K37" s="71">
        <v>0.16988069676868578</v>
      </c>
      <c r="L37" s="71">
        <v>0.16740301098781854</v>
      </c>
      <c r="M37" s="71">
        <v>0.16298602773669621</v>
      </c>
      <c r="N37" s="71">
        <v>0.16296225841363995</v>
      </c>
      <c r="O37" s="72">
        <v>0.18831251163312446</v>
      </c>
      <c r="P37" s="73"/>
    </row>
    <row r="38" spans="1:16" s="17" customFormat="1" ht="15" customHeight="1">
      <c r="A38" s="44" t="s">
        <v>42</v>
      </c>
      <c r="B38" s="71">
        <v>2.8030937637786852</v>
      </c>
      <c r="C38" s="71">
        <v>2.840670410715092</v>
      </c>
      <c r="D38" s="71">
        <v>2.8969583017175595</v>
      </c>
      <c r="E38" s="71">
        <v>2.8926848083472674</v>
      </c>
      <c r="F38" s="71">
        <v>2.9240139222103116</v>
      </c>
      <c r="G38" s="71">
        <v>2.8583538823924179</v>
      </c>
      <c r="H38" s="71">
        <v>2.7878572991241501</v>
      </c>
      <c r="I38" s="71">
        <v>2.7076464279591583</v>
      </c>
      <c r="J38" s="71">
        <v>2.6597042695677571</v>
      </c>
      <c r="K38" s="71">
        <v>2.6243058310904592</v>
      </c>
      <c r="L38" s="71">
        <v>2.5718253349605478</v>
      </c>
      <c r="M38" s="71">
        <v>2.521644358920593</v>
      </c>
      <c r="N38" s="71">
        <v>2.5630959946851362</v>
      </c>
      <c r="O38" s="72">
        <v>2.7424503542668566</v>
      </c>
      <c r="P38" s="73"/>
    </row>
    <row r="39" spans="1:16" s="17" customFormat="1" ht="15" customHeight="1">
      <c r="A39" s="44" t="s">
        <v>66</v>
      </c>
      <c r="B39" s="71">
        <v>1.1915356195145674</v>
      </c>
      <c r="C39" s="71">
        <v>1.1706612569680153</v>
      </c>
      <c r="D39" s="71">
        <v>1.1690370851677678</v>
      </c>
      <c r="E39" s="71">
        <v>1.1461984583481621</v>
      </c>
      <c r="F39" s="71">
        <v>1.1771206131519891</v>
      </c>
      <c r="G39" s="71">
        <v>1.169364719491546</v>
      </c>
      <c r="H39" s="71">
        <v>1.1717810283710237</v>
      </c>
      <c r="I39" s="71">
        <v>1.1689518106393753</v>
      </c>
      <c r="J39" s="71">
        <v>1.1720794310947191</v>
      </c>
      <c r="K39" s="71">
        <v>1.1549667185666996</v>
      </c>
      <c r="L39" s="71">
        <v>1.1334299863948567</v>
      </c>
      <c r="M39" s="71">
        <v>1.1156347207866875</v>
      </c>
      <c r="N39" s="71">
        <v>1.0596293718286274</v>
      </c>
      <c r="O39" s="72">
        <v>1.1538762169480028</v>
      </c>
      <c r="P39" s="73"/>
    </row>
    <row r="40" spans="1:16" s="17" customFormat="1" ht="15" customHeight="1">
      <c r="A40" s="44" t="s">
        <v>67</v>
      </c>
      <c r="B40" s="71">
        <v>1.2698312011935255</v>
      </c>
      <c r="C40" s="71">
        <v>1.2676377430632304</v>
      </c>
      <c r="D40" s="71">
        <v>1.293215569747725</v>
      </c>
      <c r="E40" s="71">
        <v>1.2828873464859523</v>
      </c>
      <c r="F40" s="71">
        <v>1.2820949107553044</v>
      </c>
      <c r="G40" s="71">
        <v>1.2744463895836691</v>
      </c>
      <c r="H40" s="71">
        <v>1.2828024506019633</v>
      </c>
      <c r="I40" s="71">
        <v>1.2617263967020569</v>
      </c>
      <c r="J40" s="71">
        <v>1.2736321172289669</v>
      </c>
      <c r="K40" s="71">
        <v>1.2772564697186941</v>
      </c>
      <c r="L40" s="71">
        <v>1.2323265344245835</v>
      </c>
      <c r="M40" s="71">
        <v>1.1759426437632639</v>
      </c>
      <c r="N40" s="71">
        <v>1.1493537281147366</v>
      </c>
      <c r="O40" s="72">
        <v>1.2556271924141287</v>
      </c>
      <c r="P40" s="73"/>
    </row>
    <row r="41" spans="1:16" s="17" customFormat="1" ht="15" customHeight="1">
      <c r="A41" s="44" t="s">
        <v>68</v>
      </c>
      <c r="B41" s="71">
        <v>1.366907772282369</v>
      </c>
      <c r="C41" s="71">
        <v>1.4229968511572952</v>
      </c>
      <c r="D41" s="71">
        <v>1.4155052029759663</v>
      </c>
      <c r="E41" s="71">
        <v>1.3741955237619963</v>
      </c>
      <c r="F41" s="71">
        <v>1.4115994471952342</v>
      </c>
      <c r="G41" s="71">
        <v>1.4057543252365994</v>
      </c>
      <c r="H41" s="71">
        <v>1.3887945898326339</v>
      </c>
      <c r="I41" s="71">
        <v>1.4093205168585019</v>
      </c>
      <c r="J41" s="71">
        <v>1.4421607708543416</v>
      </c>
      <c r="K41" s="71">
        <v>1.3480878394928217</v>
      </c>
      <c r="L41" s="71">
        <v>1.3484956392803353</v>
      </c>
      <c r="M41" s="71">
        <v>1.4250607563665065</v>
      </c>
      <c r="N41" s="71">
        <v>1.5313091311033387</v>
      </c>
      <c r="O41" s="72">
        <v>1.4069375666459953</v>
      </c>
      <c r="P41" s="73"/>
    </row>
    <row r="42" spans="1:16" s="17" customFormat="1" ht="15" customHeight="1">
      <c r="A42" s="44" t="s">
        <v>62</v>
      </c>
      <c r="B42" s="71">
        <v>6.0077400064303124</v>
      </c>
      <c r="C42" s="71">
        <v>5.9335028300238273</v>
      </c>
      <c r="D42" s="71">
        <v>5.8258112076883801</v>
      </c>
      <c r="E42" s="71">
        <v>5.785419321744766</v>
      </c>
      <c r="F42" s="71">
        <v>5.6701717967478293</v>
      </c>
      <c r="G42" s="71">
        <v>5.670304052487853</v>
      </c>
      <c r="H42" s="71">
        <v>5.408197563647672</v>
      </c>
      <c r="I42" s="71">
        <v>5.42844954410082</v>
      </c>
      <c r="J42" s="71">
        <v>5.3711797606435105</v>
      </c>
      <c r="K42" s="71">
        <v>5.321090273112584</v>
      </c>
      <c r="L42" s="71">
        <v>5.123837021235973</v>
      </c>
      <c r="M42" s="71">
        <v>5.0110007836937278</v>
      </c>
      <c r="N42" s="71">
        <v>4.7879602768686693</v>
      </c>
      <c r="O42" s="72">
        <v>5.488051110648148</v>
      </c>
      <c r="P42" s="73"/>
    </row>
    <row r="43" spans="1:16" s="17" customFormat="1" ht="15" customHeight="1">
      <c r="A43" s="44" t="s">
        <v>257</v>
      </c>
      <c r="B43" s="71">
        <v>21.51194427394374</v>
      </c>
      <c r="C43" s="71">
        <v>20.935406485389301</v>
      </c>
      <c r="D43" s="71">
        <v>20.569159482735358</v>
      </c>
      <c r="E43" s="71">
        <v>20.070153707897337</v>
      </c>
      <c r="F43" s="71">
        <v>19.396234726499653</v>
      </c>
      <c r="G43" s="71">
        <v>18.819288226216994</v>
      </c>
      <c r="H43" s="71">
        <v>18.47871733166361</v>
      </c>
      <c r="I43" s="71">
        <v>17.792307722975963</v>
      </c>
      <c r="J43" s="71">
        <v>17.298758616961287</v>
      </c>
      <c r="K43" s="71">
        <v>16.928948043149123</v>
      </c>
      <c r="L43" s="71">
        <v>16.317930424904898</v>
      </c>
      <c r="M43" s="71">
        <v>15.665524218115509</v>
      </c>
      <c r="N43" s="71">
        <v>14.860463205952417</v>
      </c>
      <c r="O43" s="72">
        <v>18.357295112800401</v>
      </c>
      <c r="P43" s="73"/>
    </row>
    <row r="44" spans="1:16" s="17" customFormat="1" ht="15" customHeight="1">
      <c r="A44" s="44" t="s">
        <v>266</v>
      </c>
      <c r="B44" s="71">
        <v>6.5706099903669699</v>
      </c>
      <c r="C44" s="71">
        <v>7.1185138295644048</v>
      </c>
      <c r="D44" s="71">
        <v>7.3828183604986135</v>
      </c>
      <c r="E44" s="71">
        <v>7.9960017257593439</v>
      </c>
      <c r="F44" s="71">
        <v>8.7696785451630532</v>
      </c>
      <c r="G44" s="71">
        <v>9.6667630651175216</v>
      </c>
      <c r="H44" s="71">
        <v>10.629976370752036</v>
      </c>
      <c r="I44" s="71">
        <v>11.299442236158566</v>
      </c>
      <c r="J44" s="71">
        <v>11.730292584363815</v>
      </c>
      <c r="K44" s="71">
        <v>12.47097632699599</v>
      </c>
      <c r="L44" s="71">
        <v>13.730206096285405</v>
      </c>
      <c r="M44" s="71">
        <v>15.122938474166251</v>
      </c>
      <c r="N44" s="71">
        <v>15.565576168427</v>
      </c>
      <c r="O44" s="72">
        <v>10.61952259797069</v>
      </c>
      <c r="P44" s="73"/>
    </row>
    <row r="45" spans="1:16" s="17" customFormat="1" ht="15" customHeight="1">
      <c r="A45" s="52" t="s">
        <v>72</v>
      </c>
      <c r="B45" s="76">
        <v>2.0022897881790462</v>
      </c>
      <c r="C45" s="76">
        <v>2.0479628573114832</v>
      </c>
      <c r="D45" s="76">
        <v>2.07018108148073</v>
      </c>
      <c r="E45" s="76">
        <v>2.0983981056411256</v>
      </c>
      <c r="F45" s="76">
        <v>2.1307277398717055</v>
      </c>
      <c r="G45" s="76">
        <v>2.1209278093341664</v>
      </c>
      <c r="H45" s="76">
        <v>2.1162803758215545</v>
      </c>
      <c r="I45" s="76">
        <v>2.122771835118789</v>
      </c>
      <c r="J45" s="76">
        <v>2.1580602798724451</v>
      </c>
      <c r="K45" s="76">
        <v>2.1939103642981248</v>
      </c>
      <c r="L45" s="76">
        <v>2.2255500605397964</v>
      </c>
      <c r="M45" s="76">
        <v>2.1880023727301796</v>
      </c>
      <c r="N45" s="76">
        <v>2.2092136797218052</v>
      </c>
      <c r="O45" s="77">
        <v>2.1295597192246882</v>
      </c>
      <c r="P45" s="73"/>
    </row>
    <row r="46" spans="1:16" s="29" customFormat="1" ht="11.25">
      <c r="A46" s="31" t="s">
        <v>390</v>
      </c>
    </row>
    <row r="47" spans="1:16" ht="15" customHeight="1">
      <c r="A47" s="31" t="s">
        <v>258</v>
      </c>
      <c r="B47" s="31"/>
      <c r="C47" s="31"/>
      <c r="D47" s="31"/>
      <c r="E47" s="31"/>
      <c r="F47" s="31"/>
      <c r="G47" s="31"/>
      <c r="H47" s="31"/>
      <c r="I47" s="31"/>
      <c r="J47" s="31"/>
      <c r="K47" s="31"/>
      <c r="L47" s="31"/>
      <c r="M47" s="31"/>
      <c r="N47" s="31"/>
      <c r="O47" s="31"/>
    </row>
  </sheetData>
  <mergeCells count="1">
    <mergeCell ref="A5:O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58761-C0AD-44AA-A8A9-A1D34B5813CA}">
  <dimension ref="A5:J47"/>
  <sheetViews>
    <sheetView showGridLines="0" topLeftCell="A7" zoomScale="80" zoomScaleNormal="80" workbookViewId="0">
      <selection activeCell="A47" sqref="A47:XFD47"/>
    </sheetView>
  </sheetViews>
  <sheetFormatPr baseColWidth="10" defaultRowHeight="15"/>
  <cols>
    <col min="1" max="1" width="25.140625" bestFit="1" customWidth="1"/>
    <col min="2" max="10" width="20.7109375" customWidth="1"/>
  </cols>
  <sheetData>
    <row r="5" spans="1:10" ht="18.75">
      <c r="A5" s="441" t="s">
        <v>267</v>
      </c>
      <c r="B5" s="442"/>
      <c r="C5" s="442"/>
      <c r="D5" s="442"/>
      <c r="E5" s="442"/>
      <c r="F5" s="442"/>
      <c r="G5" s="442"/>
      <c r="H5" s="442"/>
      <c r="I5" s="442"/>
      <c r="J5" s="443"/>
    </row>
    <row r="6" spans="1:10" s="17" customFormat="1" ht="15" customHeight="1">
      <c r="A6" s="43" t="s">
        <v>32</v>
      </c>
      <c r="B6" s="379" t="s">
        <v>24</v>
      </c>
      <c r="C6" s="379" t="s">
        <v>25</v>
      </c>
      <c r="D6" s="379" t="s">
        <v>26</v>
      </c>
      <c r="E6" s="379" t="s">
        <v>27</v>
      </c>
      <c r="F6" s="379" t="s">
        <v>28</v>
      </c>
      <c r="G6" s="379" t="s">
        <v>29</v>
      </c>
      <c r="H6" s="379" t="s">
        <v>30</v>
      </c>
      <c r="I6" s="379" t="s">
        <v>31</v>
      </c>
      <c r="J6" s="403" t="s">
        <v>250</v>
      </c>
    </row>
    <row r="7" spans="1:10" s="17" customFormat="1" ht="15" customHeight="1">
      <c r="A7" s="44" t="s">
        <v>35</v>
      </c>
      <c r="B7" s="84">
        <v>64387</v>
      </c>
      <c r="C7" s="84">
        <v>68625</v>
      </c>
      <c r="D7" s="84">
        <v>72926</v>
      </c>
      <c r="E7" s="84">
        <v>76895</v>
      </c>
      <c r="F7" s="84">
        <v>81308</v>
      </c>
      <c r="G7" s="84">
        <v>85675</v>
      </c>
      <c r="H7" s="84">
        <v>89672</v>
      </c>
      <c r="I7" s="84">
        <v>94168</v>
      </c>
      <c r="J7" s="85">
        <v>99501</v>
      </c>
    </row>
    <row r="8" spans="1:10" s="17" customFormat="1" ht="15" customHeight="1">
      <c r="A8" s="44" t="s">
        <v>36</v>
      </c>
      <c r="B8" s="84">
        <v>91791</v>
      </c>
      <c r="C8" s="84">
        <v>97861</v>
      </c>
      <c r="D8" s="84">
        <v>103849</v>
      </c>
      <c r="E8" s="84">
        <v>109469</v>
      </c>
      <c r="F8" s="84">
        <v>114171</v>
      </c>
      <c r="G8" s="84">
        <v>118901</v>
      </c>
      <c r="H8" s="84">
        <v>123003</v>
      </c>
      <c r="I8" s="84">
        <v>127271</v>
      </c>
      <c r="J8" s="85">
        <v>131694</v>
      </c>
    </row>
    <row r="9" spans="1:10" s="17" customFormat="1" ht="15" customHeight="1">
      <c r="A9" s="44" t="s">
        <v>37</v>
      </c>
      <c r="B9" s="84">
        <v>307924</v>
      </c>
      <c r="C9" s="84">
        <v>322881</v>
      </c>
      <c r="D9" s="84">
        <v>336784</v>
      </c>
      <c r="E9" s="84">
        <v>349898</v>
      </c>
      <c r="F9" s="84">
        <v>361856</v>
      </c>
      <c r="G9" s="84">
        <v>374742</v>
      </c>
      <c r="H9" s="84">
        <v>385611</v>
      </c>
      <c r="I9" s="84">
        <v>401465</v>
      </c>
      <c r="J9" s="85">
        <v>417284</v>
      </c>
    </row>
    <row r="10" spans="1:10" s="17" customFormat="1" ht="15" customHeight="1">
      <c r="A10" s="44" t="s">
        <v>38</v>
      </c>
      <c r="B10" s="84">
        <v>28431</v>
      </c>
      <c r="C10" s="84">
        <v>31206</v>
      </c>
      <c r="D10" s="84">
        <v>34399</v>
      </c>
      <c r="E10" s="84">
        <v>37988</v>
      </c>
      <c r="F10" s="84">
        <v>41856</v>
      </c>
      <c r="G10" s="84">
        <v>45714</v>
      </c>
      <c r="H10" s="84">
        <v>50294</v>
      </c>
      <c r="I10" s="84">
        <v>54913</v>
      </c>
      <c r="J10" s="85">
        <v>60289</v>
      </c>
    </row>
    <row r="11" spans="1:10" s="17" customFormat="1" ht="15" customHeight="1">
      <c r="A11" s="44" t="s">
        <v>39</v>
      </c>
      <c r="B11" s="84">
        <v>22821</v>
      </c>
      <c r="C11" s="84">
        <v>25616</v>
      </c>
      <c r="D11" s="84">
        <v>27941</v>
      </c>
      <c r="E11" s="84">
        <v>30424</v>
      </c>
      <c r="F11" s="84">
        <v>33255</v>
      </c>
      <c r="G11" s="84">
        <v>36658</v>
      </c>
      <c r="H11" s="84">
        <v>39868</v>
      </c>
      <c r="I11" s="84">
        <v>44023</v>
      </c>
      <c r="J11" s="85">
        <v>48116</v>
      </c>
    </row>
    <row r="12" spans="1:10" s="17" customFormat="1" ht="15" customHeight="1">
      <c r="A12" s="44" t="s">
        <v>255</v>
      </c>
      <c r="B12" s="84">
        <v>3556</v>
      </c>
      <c r="C12" s="84">
        <v>3722</v>
      </c>
      <c r="D12" s="84">
        <v>4041</v>
      </c>
      <c r="E12" s="84">
        <v>4318</v>
      </c>
      <c r="F12" s="84">
        <v>4710</v>
      </c>
      <c r="G12" s="84">
        <v>4970</v>
      </c>
      <c r="H12" s="84">
        <v>5423</v>
      </c>
      <c r="I12" s="84">
        <v>5754</v>
      </c>
      <c r="J12" s="85">
        <v>6278</v>
      </c>
    </row>
    <row r="13" spans="1:10" s="17" customFormat="1" ht="15" customHeight="1">
      <c r="A13" s="44" t="s">
        <v>63</v>
      </c>
      <c r="B13" s="84">
        <v>49561</v>
      </c>
      <c r="C13" s="84">
        <v>53042</v>
      </c>
      <c r="D13" s="84">
        <v>57173</v>
      </c>
      <c r="E13" s="84">
        <v>61017</v>
      </c>
      <c r="F13" s="84">
        <v>65056</v>
      </c>
      <c r="G13" s="84">
        <v>69122</v>
      </c>
      <c r="H13" s="84">
        <v>73195</v>
      </c>
      <c r="I13" s="84">
        <v>77360</v>
      </c>
      <c r="J13" s="85">
        <v>81691</v>
      </c>
    </row>
    <row r="14" spans="1:10" s="17" customFormat="1" ht="15" customHeight="1">
      <c r="A14" s="44" t="s">
        <v>40</v>
      </c>
      <c r="B14" s="84">
        <v>65267</v>
      </c>
      <c r="C14" s="84">
        <v>71247</v>
      </c>
      <c r="D14" s="84">
        <v>78084</v>
      </c>
      <c r="E14" s="84">
        <v>84782</v>
      </c>
      <c r="F14" s="84">
        <v>91512</v>
      </c>
      <c r="G14" s="84">
        <v>97579</v>
      </c>
      <c r="H14" s="84">
        <v>103090</v>
      </c>
      <c r="I14" s="84">
        <v>108830</v>
      </c>
      <c r="J14" s="85">
        <v>114447</v>
      </c>
    </row>
    <row r="15" spans="1:10" s="17" customFormat="1" ht="15" customHeight="1">
      <c r="A15" s="44" t="s">
        <v>43</v>
      </c>
      <c r="B15" s="84">
        <v>7434</v>
      </c>
      <c r="C15" s="84">
        <v>8327</v>
      </c>
      <c r="D15" s="84">
        <v>9174</v>
      </c>
      <c r="E15" s="84">
        <v>9796</v>
      </c>
      <c r="F15" s="84">
        <v>10594</v>
      </c>
      <c r="G15" s="84">
        <v>11273</v>
      </c>
      <c r="H15" s="84">
        <v>11724</v>
      </c>
      <c r="I15" s="84">
        <v>12454</v>
      </c>
      <c r="J15" s="85">
        <v>13195</v>
      </c>
    </row>
    <row r="16" spans="1:10" s="17" customFormat="1" ht="15" customHeight="1">
      <c r="A16" s="44" t="s">
        <v>44</v>
      </c>
      <c r="B16" s="84">
        <v>55880</v>
      </c>
      <c r="C16" s="84">
        <v>58973</v>
      </c>
      <c r="D16" s="84">
        <v>62757</v>
      </c>
      <c r="E16" s="84">
        <v>66440</v>
      </c>
      <c r="F16" s="84">
        <v>69750</v>
      </c>
      <c r="G16" s="84">
        <v>73052</v>
      </c>
      <c r="H16" s="84">
        <v>75937</v>
      </c>
      <c r="I16" s="84">
        <v>79187</v>
      </c>
      <c r="J16" s="85">
        <v>82599</v>
      </c>
    </row>
    <row r="17" spans="1:10" s="17" customFormat="1" ht="15" customHeight="1">
      <c r="A17" s="44" t="s">
        <v>45</v>
      </c>
      <c r="B17" s="84">
        <v>343791</v>
      </c>
      <c r="C17" s="84">
        <v>356722</v>
      </c>
      <c r="D17" s="84">
        <v>367789</v>
      </c>
      <c r="E17" s="84">
        <v>378707</v>
      </c>
      <c r="F17" s="84">
        <v>390287</v>
      </c>
      <c r="G17" s="84">
        <v>400649</v>
      </c>
      <c r="H17" s="84">
        <v>407535</v>
      </c>
      <c r="I17" s="84">
        <v>416776</v>
      </c>
      <c r="J17" s="85">
        <v>426787</v>
      </c>
    </row>
    <row r="18" spans="1:10" s="17" customFormat="1" ht="15" customHeight="1">
      <c r="A18" s="44" t="s">
        <v>33</v>
      </c>
      <c r="B18" s="84">
        <v>480347</v>
      </c>
      <c r="C18" s="84">
        <v>503449</v>
      </c>
      <c r="D18" s="84">
        <v>525264</v>
      </c>
      <c r="E18" s="84">
        <v>544159</v>
      </c>
      <c r="F18" s="84">
        <v>563504</v>
      </c>
      <c r="G18" s="84">
        <v>582776</v>
      </c>
      <c r="H18" s="84">
        <v>599296</v>
      </c>
      <c r="I18" s="84">
        <v>620790</v>
      </c>
      <c r="J18" s="85">
        <v>644854</v>
      </c>
    </row>
    <row r="19" spans="1:10" s="17" customFormat="1" ht="15" customHeight="1">
      <c r="A19" s="44" t="s">
        <v>46</v>
      </c>
      <c r="B19" s="84">
        <v>56174</v>
      </c>
      <c r="C19" s="84">
        <v>57592</v>
      </c>
      <c r="D19" s="84">
        <v>58491</v>
      </c>
      <c r="E19" s="84">
        <v>58860</v>
      </c>
      <c r="F19" s="84">
        <v>59658</v>
      </c>
      <c r="G19" s="84">
        <v>60290</v>
      </c>
      <c r="H19" s="84">
        <v>61298</v>
      </c>
      <c r="I19" s="84">
        <v>63365</v>
      </c>
      <c r="J19" s="85">
        <v>66457</v>
      </c>
    </row>
    <row r="20" spans="1:10" s="17" customFormat="1" ht="15" customHeight="1">
      <c r="A20" s="44" t="s">
        <v>47</v>
      </c>
      <c r="B20" s="84">
        <v>31041</v>
      </c>
      <c r="C20" s="84">
        <v>32139</v>
      </c>
      <c r="D20" s="84">
        <v>33818</v>
      </c>
      <c r="E20" s="84">
        <v>35702</v>
      </c>
      <c r="F20" s="84">
        <v>37338</v>
      </c>
      <c r="G20" s="84">
        <v>38960</v>
      </c>
      <c r="H20" s="84">
        <v>40508</v>
      </c>
      <c r="I20" s="84">
        <v>42326</v>
      </c>
      <c r="J20" s="85">
        <v>44522</v>
      </c>
    </row>
    <row r="21" spans="1:10" s="17" customFormat="1" ht="15" customHeight="1">
      <c r="A21" s="44" t="s">
        <v>49</v>
      </c>
      <c r="B21" s="84">
        <v>4300</v>
      </c>
      <c r="C21" s="84">
        <v>4706</v>
      </c>
      <c r="D21" s="84">
        <v>5080</v>
      </c>
      <c r="E21" s="84">
        <v>5392</v>
      </c>
      <c r="F21" s="84">
        <v>5852</v>
      </c>
      <c r="G21" s="84">
        <v>6225</v>
      </c>
      <c r="H21" s="84">
        <v>6598</v>
      </c>
      <c r="I21" s="84">
        <v>7115</v>
      </c>
      <c r="J21" s="85">
        <v>7498</v>
      </c>
    </row>
    <row r="22" spans="1:10" s="17" customFormat="1" ht="15" customHeight="1">
      <c r="A22" s="44" t="s">
        <v>48</v>
      </c>
      <c r="B22" s="84">
        <v>37032</v>
      </c>
      <c r="C22" s="84">
        <v>39708</v>
      </c>
      <c r="D22" s="84">
        <v>41788</v>
      </c>
      <c r="E22" s="84">
        <v>43254</v>
      </c>
      <c r="F22" s="84">
        <v>44681</v>
      </c>
      <c r="G22" s="84">
        <v>46849</v>
      </c>
      <c r="H22" s="84">
        <v>49026</v>
      </c>
      <c r="I22" s="84">
        <v>52120</v>
      </c>
      <c r="J22" s="85">
        <v>55960</v>
      </c>
    </row>
    <row r="23" spans="1:10" s="17" customFormat="1" ht="15" customHeight="1">
      <c r="A23" s="44" t="s">
        <v>50</v>
      </c>
      <c r="B23" s="84">
        <v>65883</v>
      </c>
      <c r="C23" s="84">
        <v>67551</v>
      </c>
      <c r="D23" s="84">
        <v>69860</v>
      </c>
      <c r="E23" s="84">
        <v>72280</v>
      </c>
      <c r="F23" s="84">
        <v>75163</v>
      </c>
      <c r="G23" s="84">
        <v>77911</v>
      </c>
      <c r="H23" s="84">
        <v>81038</v>
      </c>
      <c r="I23" s="84">
        <v>84613</v>
      </c>
      <c r="J23" s="85">
        <v>88771</v>
      </c>
    </row>
    <row r="24" spans="1:10" s="17" customFormat="1" ht="15" customHeight="1">
      <c r="A24" s="44" t="s">
        <v>51</v>
      </c>
      <c r="B24" s="84">
        <v>283693</v>
      </c>
      <c r="C24" s="84">
        <v>302030</v>
      </c>
      <c r="D24" s="84">
        <v>318544</v>
      </c>
      <c r="E24" s="84">
        <v>334290</v>
      </c>
      <c r="F24" s="84">
        <v>350612</v>
      </c>
      <c r="G24" s="84">
        <v>366232</v>
      </c>
      <c r="H24" s="84">
        <v>378023</v>
      </c>
      <c r="I24" s="84">
        <v>394341</v>
      </c>
      <c r="J24" s="85">
        <v>419989</v>
      </c>
    </row>
    <row r="25" spans="1:10" s="17" customFormat="1" ht="15" customHeight="1">
      <c r="A25" s="44" t="s">
        <v>52</v>
      </c>
      <c r="B25" s="84">
        <v>396357</v>
      </c>
      <c r="C25" s="84">
        <v>402312</v>
      </c>
      <c r="D25" s="84">
        <v>407230</v>
      </c>
      <c r="E25" s="84">
        <v>412249</v>
      </c>
      <c r="F25" s="84">
        <v>417917</v>
      </c>
      <c r="G25" s="84">
        <v>425842</v>
      </c>
      <c r="H25" s="84">
        <v>432670</v>
      </c>
      <c r="I25" s="84">
        <v>444974</v>
      </c>
      <c r="J25" s="85">
        <v>463428</v>
      </c>
    </row>
    <row r="26" spans="1:10" s="17" customFormat="1" ht="15" customHeight="1">
      <c r="A26" s="44" t="s">
        <v>64</v>
      </c>
      <c r="B26" s="84">
        <v>225230</v>
      </c>
      <c r="C26" s="84">
        <v>244561</v>
      </c>
      <c r="D26" s="84">
        <v>263591</v>
      </c>
      <c r="E26" s="84">
        <v>280599</v>
      </c>
      <c r="F26" s="84">
        <v>295319</v>
      </c>
      <c r="G26" s="84">
        <v>306564</v>
      </c>
      <c r="H26" s="84">
        <v>317251</v>
      </c>
      <c r="I26" s="84">
        <v>330386</v>
      </c>
      <c r="J26" s="85">
        <v>345985</v>
      </c>
    </row>
    <row r="27" spans="1:10" s="17" customFormat="1" ht="15" customHeight="1">
      <c r="A27" s="44" t="s">
        <v>53</v>
      </c>
      <c r="B27" s="84">
        <v>3277</v>
      </c>
      <c r="C27" s="84">
        <v>3593</v>
      </c>
      <c r="D27" s="84">
        <v>3900</v>
      </c>
      <c r="E27" s="84">
        <v>4308</v>
      </c>
      <c r="F27" s="84">
        <v>4622</v>
      </c>
      <c r="G27" s="84">
        <v>5016</v>
      </c>
      <c r="H27" s="84">
        <v>5439</v>
      </c>
      <c r="I27" s="84">
        <v>5999</v>
      </c>
      <c r="J27" s="85">
        <v>6619</v>
      </c>
    </row>
    <row r="28" spans="1:10" s="17" customFormat="1" ht="15" customHeight="1">
      <c r="A28" s="44" t="s">
        <v>54</v>
      </c>
      <c r="B28" s="84">
        <v>11113</v>
      </c>
      <c r="C28" s="84">
        <v>11239</v>
      </c>
      <c r="D28" s="84">
        <v>11574</v>
      </c>
      <c r="E28" s="84">
        <v>12178</v>
      </c>
      <c r="F28" s="84">
        <v>12557</v>
      </c>
      <c r="G28" s="84">
        <v>13137</v>
      </c>
      <c r="H28" s="84">
        <v>13968</v>
      </c>
      <c r="I28" s="84">
        <v>15114</v>
      </c>
      <c r="J28" s="85">
        <v>16312</v>
      </c>
    </row>
    <row r="29" spans="1:10" s="17" customFormat="1" ht="15" customHeight="1">
      <c r="A29" s="44" t="s">
        <v>55</v>
      </c>
      <c r="B29" s="84">
        <v>3148</v>
      </c>
      <c r="C29" s="84">
        <v>3884</v>
      </c>
      <c r="D29" s="84">
        <v>4629</v>
      </c>
      <c r="E29" s="84">
        <v>5279</v>
      </c>
      <c r="F29" s="84">
        <v>5904</v>
      </c>
      <c r="G29" s="84">
        <v>6491</v>
      </c>
      <c r="H29" s="84">
        <v>6879</v>
      </c>
      <c r="I29" s="84">
        <v>7289</v>
      </c>
      <c r="J29" s="85">
        <v>7745</v>
      </c>
    </row>
    <row r="30" spans="1:10" s="17" customFormat="1" ht="15" customHeight="1">
      <c r="A30" s="62" t="s">
        <v>56</v>
      </c>
      <c r="B30" s="86">
        <v>56932</v>
      </c>
      <c r="C30" s="86">
        <v>61494</v>
      </c>
      <c r="D30" s="86">
        <v>66257</v>
      </c>
      <c r="E30" s="86">
        <v>71609</v>
      </c>
      <c r="F30" s="86">
        <v>77113</v>
      </c>
      <c r="G30" s="86">
        <v>82858</v>
      </c>
      <c r="H30" s="86">
        <v>89321</v>
      </c>
      <c r="I30" s="86">
        <v>96860</v>
      </c>
      <c r="J30" s="87">
        <v>104454</v>
      </c>
    </row>
    <row r="31" spans="1:10" s="17" customFormat="1" ht="15" customHeight="1">
      <c r="A31" s="44" t="s">
        <v>256</v>
      </c>
      <c r="B31" s="84">
        <v>166702</v>
      </c>
      <c r="C31" s="84">
        <v>178278</v>
      </c>
      <c r="D31" s="84">
        <v>187938</v>
      </c>
      <c r="E31" s="84">
        <v>196204</v>
      </c>
      <c r="F31" s="84">
        <v>204183</v>
      </c>
      <c r="G31" s="84">
        <v>211224</v>
      </c>
      <c r="H31" s="84">
        <v>217496</v>
      </c>
      <c r="I31" s="84">
        <v>226684</v>
      </c>
      <c r="J31" s="85">
        <v>235743</v>
      </c>
    </row>
    <row r="32" spans="1:10" s="17" customFormat="1" ht="15" customHeight="1">
      <c r="A32" s="44" t="s">
        <v>58</v>
      </c>
      <c r="B32" s="84">
        <v>43528</v>
      </c>
      <c r="C32" s="84">
        <v>46604</v>
      </c>
      <c r="D32" s="84">
        <v>49583</v>
      </c>
      <c r="E32" s="84">
        <v>52047</v>
      </c>
      <c r="F32" s="84">
        <v>53896</v>
      </c>
      <c r="G32" s="84">
        <v>56392</v>
      </c>
      <c r="H32" s="84">
        <v>58663</v>
      </c>
      <c r="I32" s="84">
        <v>61649</v>
      </c>
      <c r="J32" s="85">
        <v>64721</v>
      </c>
    </row>
    <row r="33" spans="1:10" s="17" customFormat="1" ht="15" customHeight="1">
      <c r="A33" s="44" t="s">
        <v>57</v>
      </c>
      <c r="B33" s="84">
        <v>54253</v>
      </c>
      <c r="C33" s="84">
        <v>58542</v>
      </c>
      <c r="D33" s="84">
        <v>62708</v>
      </c>
      <c r="E33" s="84">
        <v>66655</v>
      </c>
      <c r="F33" s="84">
        <v>70713</v>
      </c>
      <c r="G33" s="84">
        <v>75216</v>
      </c>
      <c r="H33" s="84">
        <v>79671</v>
      </c>
      <c r="I33" s="84">
        <v>85244</v>
      </c>
      <c r="J33" s="85">
        <v>91417</v>
      </c>
    </row>
    <row r="34" spans="1:10" s="17" customFormat="1" ht="15" customHeight="1">
      <c r="A34" s="44" t="s">
        <v>60</v>
      </c>
      <c r="B34" s="84">
        <v>113966</v>
      </c>
      <c r="C34" s="84">
        <v>121591</v>
      </c>
      <c r="D34" s="84">
        <v>130121</v>
      </c>
      <c r="E34" s="84">
        <v>139558</v>
      </c>
      <c r="F34" s="84">
        <v>149084</v>
      </c>
      <c r="G34" s="84">
        <v>156641</v>
      </c>
      <c r="H34" s="84">
        <v>164655</v>
      </c>
      <c r="I34" s="84">
        <v>173505</v>
      </c>
      <c r="J34" s="85">
        <v>184735</v>
      </c>
    </row>
    <row r="35" spans="1:10" s="17" customFormat="1" ht="15" customHeight="1">
      <c r="A35" s="44" t="s">
        <v>61</v>
      </c>
      <c r="B35" s="84">
        <v>53085</v>
      </c>
      <c r="C35" s="84">
        <v>59457</v>
      </c>
      <c r="D35" s="84">
        <v>65561</v>
      </c>
      <c r="E35" s="84">
        <v>71106</v>
      </c>
      <c r="F35" s="84">
        <v>76403</v>
      </c>
      <c r="G35" s="84">
        <v>81013</v>
      </c>
      <c r="H35" s="84">
        <v>84579</v>
      </c>
      <c r="I35" s="84">
        <v>89873</v>
      </c>
      <c r="J35" s="85">
        <v>95935</v>
      </c>
    </row>
    <row r="36" spans="1:10" s="17" customFormat="1" ht="15" customHeight="1">
      <c r="A36" s="44" t="s">
        <v>65</v>
      </c>
      <c r="B36" s="84">
        <v>16751</v>
      </c>
      <c r="C36" s="84">
        <v>17709</v>
      </c>
      <c r="D36" s="84">
        <v>19093</v>
      </c>
      <c r="E36" s="84">
        <v>20256</v>
      </c>
      <c r="F36" s="84">
        <v>21593</v>
      </c>
      <c r="G36" s="84">
        <v>23020</v>
      </c>
      <c r="H36" s="84">
        <v>24318</v>
      </c>
      <c r="I36" s="84">
        <v>25778</v>
      </c>
      <c r="J36" s="85">
        <v>27730</v>
      </c>
    </row>
    <row r="37" spans="1:10" s="17" customFormat="1" ht="15" customHeight="1">
      <c r="A37" s="44" t="s">
        <v>41</v>
      </c>
      <c r="B37" s="84">
        <v>19162</v>
      </c>
      <c r="C37" s="84">
        <v>20228</v>
      </c>
      <c r="D37" s="84">
        <v>21189</v>
      </c>
      <c r="E37" s="84">
        <v>22160</v>
      </c>
      <c r="F37" s="84">
        <v>22830</v>
      </c>
      <c r="G37" s="84">
        <v>23249</v>
      </c>
      <c r="H37" s="84">
        <v>23613</v>
      </c>
      <c r="I37" s="84">
        <v>24366</v>
      </c>
      <c r="J37" s="85">
        <v>25346</v>
      </c>
    </row>
    <row r="38" spans="1:10" s="17" customFormat="1" ht="15" customHeight="1">
      <c r="A38" s="44" t="s">
        <v>42</v>
      </c>
      <c r="B38" s="84">
        <v>267910</v>
      </c>
      <c r="C38" s="84">
        <v>287575</v>
      </c>
      <c r="D38" s="84">
        <v>305000</v>
      </c>
      <c r="E38" s="84">
        <v>319234</v>
      </c>
      <c r="F38" s="84">
        <v>331882</v>
      </c>
      <c r="G38" s="84">
        <v>343302</v>
      </c>
      <c r="H38" s="84">
        <v>353458</v>
      </c>
      <c r="I38" s="84">
        <v>368474</v>
      </c>
      <c r="J38" s="85">
        <v>389487</v>
      </c>
    </row>
    <row r="39" spans="1:10" s="17" customFormat="1" ht="15" customHeight="1">
      <c r="A39" s="44" t="s">
        <v>66</v>
      </c>
      <c r="B39" s="84">
        <v>109019</v>
      </c>
      <c r="C39" s="84">
        <v>116344</v>
      </c>
      <c r="D39" s="84">
        <v>124071</v>
      </c>
      <c r="E39" s="84">
        <v>131729</v>
      </c>
      <c r="F39" s="84">
        <v>139889</v>
      </c>
      <c r="G39" s="84">
        <v>147237</v>
      </c>
      <c r="H39" s="84">
        <v>153759</v>
      </c>
      <c r="I39" s="84">
        <v>161873</v>
      </c>
      <c r="J39" s="85">
        <v>169317</v>
      </c>
    </row>
    <row r="40" spans="1:10" s="17" customFormat="1" ht="15" customHeight="1">
      <c r="A40" s="44" t="s">
        <v>67</v>
      </c>
      <c r="B40" s="84">
        <v>119226</v>
      </c>
      <c r="C40" s="84">
        <v>127672</v>
      </c>
      <c r="D40" s="84">
        <v>136372</v>
      </c>
      <c r="E40" s="84">
        <v>144056</v>
      </c>
      <c r="F40" s="84">
        <v>152171</v>
      </c>
      <c r="G40" s="84">
        <v>160713</v>
      </c>
      <c r="H40" s="84">
        <v>167735</v>
      </c>
      <c r="I40" s="84">
        <v>175150</v>
      </c>
      <c r="J40" s="85">
        <v>183380</v>
      </c>
    </row>
    <row r="41" spans="1:10" s="17" customFormat="1" ht="15" customHeight="1">
      <c r="A41" s="44" t="s">
        <v>68</v>
      </c>
      <c r="B41" s="84">
        <v>130315</v>
      </c>
      <c r="C41" s="84">
        <v>140174</v>
      </c>
      <c r="D41" s="84">
        <v>148718</v>
      </c>
      <c r="E41" s="84">
        <v>157838</v>
      </c>
      <c r="F41" s="84">
        <v>168605</v>
      </c>
      <c r="G41" s="84">
        <v>176385</v>
      </c>
      <c r="H41" s="84">
        <v>183816</v>
      </c>
      <c r="I41" s="84">
        <v>196757</v>
      </c>
      <c r="J41" s="85">
        <v>214537</v>
      </c>
    </row>
    <row r="42" spans="1:10" s="17" customFormat="1" ht="15" customHeight="1">
      <c r="A42" s="44" t="s">
        <v>62</v>
      </c>
      <c r="B42" s="84">
        <v>543464</v>
      </c>
      <c r="C42" s="84">
        <v>575286</v>
      </c>
      <c r="D42" s="84">
        <v>601781</v>
      </c>
      <c r="E42" s="84">
        <v>629988</v>
      </c>
      <c r="F42" s="84">
        <v>656662</v>
      </c>
      <c r="G42" s="84">
        <v>685289</v>
      </c>
      <c r="H42" s="84">
        <v>706075</v>
      </c>
      <c r="I42" s="84">
        <v>739060</v>
      </c>
      <c r="J42" s="85">
        <v>769021</v>
      </c>
    </row>
    <row r="43" spans="1:10" s="17" customFormat="1" ht="15" customHeight="1">
      <c r="A43" s="44" t="s">
        <v>257</v>
      </c>
      <c r="B43" s="84">
        <v>1903035</v>
      </c>
      <c r="C43" s="84">
        <v>1983360</v>
      </c>
      <c r="D43" s="84">
        <v>2062450</v>
      </c>
      <c r="E43" s="84">
        <v>2127580</v>
      </c>
      <c r="F43" s="84">
        <v>2184572</v>
      </c>
      <c r="G43" s="84">
        <v>2246944</v>
      </c>
      <c r="H43" s="84">
        <v>2295905</v>
      </c>
      <c r="I43" s="84">
        <v>2361528</v>
      </c>
      <c r="J43" s="85">
        <v>2430842</v>
      </c>
    </row>
    <row r="44" spans="1:10" s="17" customFormat="1" ht="15" customHeight="1">
      <c r="A44" s="44" t="s">
        <v>160</v>
      </c>
      <c r="B44" s="84">
        <v>711898</v>
      </c>
      <c r="C44" s="84">
        <v>825185</v>
      </c>
      <c r="D44" s="84">
        <v>955793</v>
      </c>
      <c r="E44" s="84">
        <v>1102407</v>
      </c>
      <c r="F44" s="84">
        <v>1253991</v>
      </c>
      <c r="G44" s="84">
        <v>1416704</v>
      </c>
      <c r="H44" s="84">
        <v>1597603</v>
      </c>
      <c r="I44" s="84">
        <v>1832955</v>
      </c>
      <c r="J44" s="85">
        <v>2089589</v>
      </c>
    </row>
    <row r="45" spans="1:10" s="17" customFormat="1" ht="15" customHeight="1">
      <c r="A45" s="44" t="s">
        <v>72</v>
      </c>
      <c r="B45" s="84">
        <v>193249</v>
      </c>
      <c r="C45" s="84">
        <v>209089</v>
      </c>
      <c r="D45" s="84">
        <v>224190</v>
      </c>
      <c r="E45" s="84">
        <v>239074</v>
      </c>
      <c r="F45" s="84">
        <v>254340</v>
      </c>
      <c r="G45" s="84">
        <v>270525</v>
      </c>
      <c r="H45" s="84">
        <v>287299</v>
      </c>
      <c r="I45" s="84">
        <v>307551</v>
      </c>
      <c r="J45" s="85">
        <v>330956</v>
      </c>
    </row>
    <row r="46" spans="1:10" s="17" customFormat="1" ht="15" customHeight="1">
      <c r="A46" s="45" t="s">
        <v>70</v>
      </c>
      <c r="B46" s="88">
        <v>7608665</v>
      </c>
      <c r="C46" s="88">
        <v>8095803</v>
      </c>
      <c r="D46" s="88">
        <v>8579961</v>
      </c>
      <c r="E46" s="88">
        <v>9056213</v>
      </c>
      <c r="F46" s="88">
        <v>9526841</v>
      </c>
      <c r="G46" s="88">
        <v>10009466</v>
      </c>
      <c r="H46" s="88">
        <v>10462872</v>
      </c>
      <c r="I46" s="88">
        <v>11065421</v>
      </c>
      <c r="J46" s="89">
        <v>11731768</v>
      </c>
    </row>
    <row r="47" spans="1:10">
      <c r="A47" s="425" t="s">
        <v>258</v>
      </c>
      <c r="B47" s="425"/>
      <c r="C47" s="425"/>
      <c r="D47" s="425"/>
      <c r="E47" s="425"/>
      <c r="F47" s="425"/>
      <c r="G47" s="425"/>
      <c r="H47" s="425"/>
      <c r="I47" s="425"/>
      <c r="J47" s="425"/>
    </row>
  </sheetData>
  <mergeCells count="2">
    <mergeCell ref="A5:J5"/>
    <mergeCell ref="A47:J47"/>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BA856-4C7C-466D-9589-062C116210C8}">
  <dimension ref="A5:J47"/>
  <sheetViews>
    <sheetView showGridLines="0" topLeftCell="A16" zoomScale="71" zoomScaleNormal="71" workbookViewId="0">
      <selection activeCell="A47" sqref="A47:J47"/>
    </sheetView>
  </sheetViews>
  <sheetFormatPr baseColWidth="10" defaultRowHeight="15"/>
  <cols>
    <col min="1" max="1" width="25.7109375" customWidth="1"/>
    <col min="2" max="10" width="20.7109375" customWidth="1"/>
  </cols>
  <sheetData>
    <row r="5" spans="1:10" ht="18.75">
      <c r="A5" s="441" t="s">
        <v>268</v>
      </c>
      <c r="B5" s="442"/>
      <c r="C5" s="442"/>
      <c r="D5" s="442"/>
      <c r="E5" s="442"/>
      <c r="F5" s="442"/>
      <c r="G5" s="442"/>
      <c r="H5" s="442"/>
      <c r="I5" s="442"/>
      <c r="J5" s="443"/>
    </row>
    <row r="6" spans="1:10" ht="18.75">
      <c r="A6" s="48" t="s">
        <v>32</v>
      </c>
      <c r="B6" s="399" t="s">
        <v>24</v>
      </c>
      <c r="C6" s="399" t="s">
        <v>25</v>
      </c>
      <c r="D6" s="399" t="s">
        <v>26</v>
      </c>
      <c r="E6" s="399" t="s">
        <v>27</v>
      </c>
      <c r="F6" s="399" t="s">
        <v>28</v>
      </c>
      <c r="G6" s="399" t="s">
        <v>29</v>
      </c>
      <c r="H6" s="399" t="s">
        <v>30</v>
      </c>
      <c r="I6" s="399" t="s">
        <v>31</v>
      </c>
      <c r="J6" s="404" t="s">
        <v>250</v>
      </c>
    </row>
    <row r="7" spans="1:10" ht="18.75">
      <c r="A7" s="90" t="s">
        <v>35</v>
      </c>
      <c r="B7" s="78">
        <v>2288033</v>
      </c>
      <c r="C7" s="78">
        <v>2337980</v>
      </c>
      <c r="D7" s="78">
        <v>2347847</v>
      </c>
      <c r="E7" s="78">
        <v>2278041</v>
      </c>
      <c r="F7" s="78">
        <v>2193143</v>
      </c>
      <c r="G7" s="78">
        <v>2034575</v>
      </c>
      <c r="H7" s="78">
        <v>1848092</v>
      </c>
      <c r="I7" s="78">
        <v>1585623</v>
      </c>
      <c r="J7" s="81">
        <v>1261850</v>
      </c>
    </row>
    <row r="8" spans="1:10" ht="18.75">
      <c r="A8" s="49" t="s">
        <v>36</v>
      </c>
      <c r="B8" s="78">
        <v>3504991</v>
      </c>
      <c r="C8" s="78">
        <v>3545104</v>
      </c>
      <c r="D8" s="78">
        <v>3510012</v>
      </c>
      <c r="E8" s="78">
        <v>3404111</v>
      </c>
      <c r="F8" s="78">
        <v>3238660</v>
      </c>
      <c r="G8" s="78">
        <v>3026943</v>
      </c>
      <c r="H8" s="78">
        <v>2695211</v>
      </c>
      <c r="I8" s="78">
        <v>2292995</v>
      </c>
      <c r="J8" s="81">
        <v>1794592</v>
      </c>
    </row>
    <row r="9" spans="1:10" ht="18.75">
      <c r="A9" s="49" t="s">
        <v>37</v>
      </c>
      <c r="B9" s="78">
        <v>10902915</v>
      </c>
      <c r="C9" s="78">
        <v>10713773</v>
      </c>
      <c r="D9" s="78">
        <v>10335039</v>
      </c>
      <c r="E9" s="78">
        <v>9824357</v>
      </c>
      <c r="F9" s="78">
        <v>9130057</v>
      </c>
      <c r="G9" s="78">
        <v>8342605</v>
      </c>
      <c r="H9" s="78">
        <v>7353613</v>
      </c>
      <c r="I9" s="78">
        <v>6215169</v>
      </c>
      <c r="J9" s="81">
        <v>4832569</v>
      </c>
    </row>
    <row r="10" spans="1:10" ht="18.75">
      <c r="A10" s="49" t="s">
        <v>38</v>
      </c>
      <c r="B10" s="78">
        <v>684150</v>
      </c>
      <c r="C10" s="78">
        <v>735296</v>
      </c>
      <c r="D10" s="78">
        <v>786039</v>
      </c>
      <c r="E10" s="78">
        <v>812970</v>
      </c>
      <c r="F10" s="78">
        <v>843132</v>
      </c>
      <c r="G10" s="78">
        <v>830124</v>
      </c>
      <c r="H10" s="78">
        <v>798438</v>
      </c>
      <c r="I10" s="78">
        <v>704469</v>
      </c>
      <c r="J10" s="81">
        <v>581184</v>
      </c>
    </row>
    <row r="11" spans="1:10" ht="18.75">
      <c r="A11" s="49" t="s">
        <v>39</v>
      </c>
      <c r="B11" s="78">
        <v>352617</v>
      </c>
      <c r="C11" s="78">
        <v>384417</v>
      </c>
      <c r="D11" s="78">
        <v>414918</v>
      </c>
      <c r="E11" s="78">
        <v>451234</v>
      </c>
      <c r="F11" s="78">
        <v>474357</v>
      </c>
      <c r="G11" s="78">
        <v>466231</v>
      </c>
      <c r="H11" s="78">
        <v>460262</v>
      </c>
      <c r="I11" s="78">
        <v>427951</v>
      </c>
      <c r="J11" s="81">
        <v>348931</v>
      </c>
    </row>
    <row r="12" spans="1:10" ht="18.75">
      <c r="A12" s="49" t="s">
        <v>255</v>
      </c>
      <c r="B12" s="78">
        <v>74584</v>
      </c>
      <c r="C12" s="78">
        <v>71499</v>
      </c>
      <c r="D12" s="78">
        <v>70487</v>
      </c>
      <c r="E12" s="78">
        <v>67165</v>
      </c>
      <c r="F12" s="78">
        <v>70841</v>
      </c>
      <c r="G12" s="78">
        <v>77773</v>
      </c>
      <c r="H12" s="78">
        <v>82637</v>
      </c>
      <c r="I12" s="78">
        <v>75547</v>
      </c>
      <c r="J12" s="81">
        <v>67187</v>
      </c>
    </row>
    <row r="13" spans="1:10" ht="18.75">
      <c r="A13" s="49" t="s">
        <v>63</v>
      </c>
      <c r="B13" s="78">
        <v>1192339</v>
      </c>
      <c r="C13" s="78">
        <v>1232167</v>
      </c>
      <c r="D13" s="78">
        <v>1267650</v>
      </c>
      <c r="E13" s="78">
        <v>1257277</v>
      </c>
      <c r="F13" s="78">
        <v>1237315</v>
      </c>
      <c r="G13" s="78">
        <v>1175019</v>
      </c>
      <c r="H13" s="78">
        <v>1089100</v>
      </c>
      <c r="I13" s="78">
        <v>962354</v>
      </c>
      <c r="J13" s="81">
        <v>773818</v>
      </c>
    </row>
    <row r="14" spans="1:10" ht="18.75">
      <c r="A14" s="49" t="s">
        <v>40</v>
      </c>
      <c r="B14" s="78">
        <v>2872213</v>
      </c>
      <c r="C14" s="78">
        <v>2949549</v>
      </c>
      <c r="D14" s="78">
        <v>3017869</v>
      </c>
      <c r="E14" s="78">
        <v>3028102</v>
      </c>
      <c r="F14" s="78">
        <v>2935659</v>
      </c>
      <c r="G14" s="78">
        <v>2732045</v>
      </c>
      <c r="H14" s="78">
        <v>2485290</v>
      </c>
      <c r="I14" s="78">
        <v>2117060</v>
      </c>
      <c r="J14" s="81">
        <v>1653349</v>
      </c>
    </row>
    <row r="15" spans="1:10" ht="18.75">
      <c r="A15" s="49" t="s">
        <v>43</v>
      </c>
      <c r="B15" s="78">
        <v>240498</v>
      </c>
      <c r="C15" s="78">
        <v>268068</v>
      </c>
      <c r="D15" s="78">
        <v>303575</v>
      </c>
      <c r="E15" s="78">
        <v>328033</v>
      </c>
      <c r="F15" s="78">
        <v>341208</v>
      </c>
      <c r="G15" s="78">
        <v>327138</v>
      </c>
      <c r="H15" s="78">
        <v>308742</v>
      </c>
      <c r="I15" s="78">
        <v>268060</v>
      </c>
      <c r="J15" s="81">
        <v>209360</v>
      </c>
    </row>
    <row r="16" spans="1:10" ht="18.75">
      <c r="A16" s="49" t="s">
        <v>44</v>
      </c>
      <c r="B16" s="78">
        <v>1960816</v>
      </c>
      <c r="C16" s="78">
        <v>1968457</v>
      </c>
      <c r="D16" s="78">
        <v>1991291</v>
      </c>
      <c r="E16" s="78">
        <v>1933747</v>
      </c>
      <c r="F16" s="78">
        <v>1872379</v>
      </c>
      <c r="G16" s="78">
        <v>1749782</v>
      </c>
      <c r="H16" s="78">
        <v>1583212</v>
      </c>
      <c r="I16" s="78">
        <v>1330167</v>
      </c>
      <c r="J16" s="81">
        <v>1051433</v>
      </c>
    </row>
    <row r="17" spans="1:10" ht="18.75">
      <c r="A17" s="49" t="s">
        <v>45</v>
      </c>
      <c r="B17" s="78">
        <v>11305514</v>
      </c>
      <c r="C17" s="78">
        <v>11155443</v>
      </c>
      <c r="D17" s="78">
        <v>10819790</v>
      </c>
      <c r="E17" s="78">
        <v>10263744</v>
      </c>
      <c r="F17" s="78">
        <v>9551596</v>
      </c>
      <c r="G17" s="78">
        <v>8703217</v>
      </c>
      <c r="H17" s="78">
        <v>7646070</v>
      </c>
      <c r="I17" s="78">
        <v>6409518</v>
      </c>
      <c r="J17" s="81">
        <v>4972852</v>
      </c>
    </row>
    <row r="18" spans="1:10" ht="18.75">
      <c r="A18" s="49" t="s">
        <v>33</v>
      </c>
      <c r="B18" s="78">
        <v>16452313</v>
      </c>
      <c r="C18" s="78">
        <v>16318626</v>
      </c>
      <c r="D18" s="78">
        <v>16038113</v>
      </c>
      <c r="E18" s="78">
        <v>15363270</v>
      </c>
      <c r="F18" s="78">
        <v>14402371</v>
      </c>
      <c r="G18" s="78">
        <v>13156992</v>
      </c>
      <c r="H18" s="78">
        <v>11571184</v>
      </c>
      <c r="I18" s="78">
        <v>9735600</v>
      </c>
      <c r="J18" s="81">
        <v>7563211</v>
      </c>
    </row>
    <row r="19" spans="1:10" ht="18.75">
      <c r="A19" s="49" t="s">
        <v>46</v>
      </c>
      <c r="B19" s="78">
        <v>1543274</v>
      </c>
      <c r="C19" s="78">
        <v>1538666</v>
      </c>
      <c r="D19" s="78">
        <v>1514706</v>
      </c>
      <c r="E19" s="78">
        <v>1460076</v>
      </c>
      <c r="F19" s="78">
        <v>1398083</v>
      </c>
      <c r="G19" s="78">
        <v>1269732</v>
      </c>
      <c r="H19" s="78">
        <v>1139227</v>
      </c>
      <c r="I19" s="78">
        <v>966216</v>
      </c>
      <c r="J19" s="81">
        <v>762590</v>
      </c>
    </row>
    <row r="20" spans="1:10" ht="18.75">
      <c r="A20" s="49" t="s">
        <v>47</v>
      </c>
      <c r="B20" s="78">
        <v>806005</v>
      </c>
      <c r="C20" s="78">
        <v>808853</v>
      </c>
      <c r="D20" s="78">
        <v>809734</v>
      </c>
      <c r="E20" s="78">
        <v>804786</v>
      </c>
      <c r="F20" s="78">
        <v>796471</v>
      </c>
      <c r="G20" s="78">
        <v>751453</v>
      </c>
      <c r="H20" s="78">
        <v>695838</v>
      </c>
      <c r="I20" s="78">
        <v>614463</v>
      </c>
      <c r="J20" s="81">
        <v>496866</v>
      </c>
    </row>
    <row r="21" spans="1:10" ht="18.75">
      <c r="A21" s="49" t="s">
        <v>49</v>
      </c>
      <c r="B21" s="78">
        <v>217402</v>
      </c>
      <c r="C21" s="78">
        <v>232289</v>
      </c>
      <c r="D21" s="78">
        <v>236152</v>
      </c>
      <c r="E21" s="78">
        <v>233376</v>
      </c>
      <c r="F21" s="78">
        <v>229036</v>
      </c>
      <c r="G21" s="78">
        <v>219417</v>
      </c>
      <c r="H21" s="78">
        <v>200870</v>
      </c>
      <c r="I21" s="78">
        <v>178529</v>
      </c>
      <c r="J21" s="81">
        <v>138013</v>
      </c>
    </row>
    <row r="22" spans="1:10" ht="18.75">
      <c r="A22" s="49" t="s">
        <v>48</v>
      </c>
      <c r="B22" s="78">
        <v>1279900</v>
      </c>
      <c r="C22" s="78">
        <v>1303376</v>
      </c>
      <c r="D22" s="78">
        <v>1307795</v>
      </c>
      <c r="E22" s="78">
        <v>1258756</v>
      </c>
      <c r="F22" s="78">
        <v>1202523</v>
      </c>
      <c r="G22" s="78">
        <v>1129712</v>
      </c>
      <c r="H22" s="78">
        <v>1029943</v>
      </c>
      <c r="I22" s="78">
        <v>884217</v>
      </c>
      <c r="J22" s="81">
        <v>717408</v>
      </c>
    </row>
    <row r="23" spans="1:10" ht="18.75">
      <c r="A23" s="49" t="s">
        <v>50</v>
      </c>
      <c r="B23" s="78">
        <v>2150154</v>
      </c>
      <c r="C23" s="78">
        <v>2082654</v>
      </c>
      <c r="D23" s="78">
        <v>2020180</v>
      </c>
      <c r="E23" s="78">
        <v>1943166</v>
      </c>
      <c r="F23" s="78">
        <v>1820861</v>
      </c>
      <c r="G23" s="78">
        <v>1673581</v>
      </c>
      <c r="H23" s="78">
        <v>1526186</v>
      </c>
      <c r="I23" s="78">
        <v>1309537</v>
      </c>
      <c r="J23" s="81">
        <v>1015623</v>
      </c>
    </row>
    <row r="24" spans="1:10" ht="18.75">
      <c r="A24" s="49" t="s">
        <v>51</v>
      </c>
      <c r="B24" s="78">
        <v>8919730</v>
      </c>
      <c r="C24" s="78">
        <v>8975680</v>
      </c>
      <c r="D24" s="78">
        <v>8896428</v>
      </c>
      <c r="E24" s="78">
        <v>8679495</v>
      </c>
      <c r="F24" s="78">
        <v>8333213</v>
      </c>
      <c r="G24" s="78">
        <v>7771144</v>
      </c>
      <c r="H24" s="78">
        <v>6959201</v>
      </c>
      <c r="I24" s="78">
        <v>5944196</v>
      </c>
      <c r="J24" s="81">
        <v>4745463</v>
      </c>
    </row>
    <row r="25" spans="1:10" ht="18.75">
      <c r="A25" s="49" t="s">
        <v>52</v>
      </c>
      <c r="B25" s="78">
        <v>10082469</v>
      </c>
      <c r="C25" s="78">
        <v>9694647</v>
      </c>
      <c r="D25" s="78">
        <v>9163929</v>
      </c>
      <c r="E25" s="78">
        <v>8574716</v>
      </c>
      <c r="F25" s="78">
        <v>7846529</v>
      </c>
      <c r="G25" s="78">
        <v>7095481</v>
      </c>
      <c r="H25" s="78">
        <v>6180116</v>
      </c>
      <c r="I25" s="78">
        <v>5216992</v>
      </c>
      <c r="J25" s="81">
        <v>4105058</v>
      </c>
    </row>
    <row r="26" spans="1:10" ht="18.75">
      <c r="A26" s="49" t="s">
        <v>64</v>
      </c>
      <c r="B26" s="78">
        <v>5229781</v>
      </c>
      <c r="C26" s="78">
        <v>5466359</v>
      </c>
      <c r="D26" s="78">
        <v>5617206</v>
      </c>
      <c r="E26" s="78">
        <v>5625337</v>
      </c>
      <c r="F26" s="78">
        <v>5475925</v>
      </c>
      <c r="G26" s="78">
        <v>5167346</v>
      </c>
      <c r="H26" s="78">
        <v>4733303</v>
      </c>
      <c r="I26" s="78">
        <v>4103898</v>
      </c>
      <c r="J26" s="81">
        <v>3262739</v>
      </c>
    </row>
    <row r="27" spans="1:10" ht="18.75">
      <c r="A27" s="49" t="s">
        <v>53</v>
      </c>
      <c r="B27" s="78">
        <v>54492</v>
      </c>
      <c r="C27" s="78">
        <v>59500</v>
      </c>
      <c r="D27" s="78">
        <v>67812</v>
      </c>
      <c r="E27" s="78">
        <v>69626</v>
      </c>
      <c r="F27" s="78">
        <v>74361</v>
      </c>
      <c r="G27" s="78">
        <v>82244</v>
      </c>
      <c r="H27" s="78">
        <v>86008</v>
      </c>
      <c r="I27" s="78">
        <v>82858</v>
      </c>
      <c r="J27" s="81">
        <v>74220</v>
      </c>
    </row>
    <row r="28" spans="1:10" ht="18.75">
      <c r="A28" s="49" t="s">
        <v>54</v>
      </c>
      <c r="B28" s="78">
        <v>169976</v>
      </c>
      <c r="C28" s="78">
        <v>179237</v>
      </c>
      <c r="D28" s="78">
        <v>196112</v>
      </c>
      <c r="E28" s="78">
        <v>204700</v>
      </c>
      <c r="F28" s="78">
        <v>209704</v>
      </c>
      <c r="G28" s="78">
        <v>200724</v>
      </c>
      <c r="H28" s="78">
        <v>198073</v>
      </c>
      <c r="I28" s="78">
        <v>178879</v>
      </c>
      <c r="J28" s="81">
        <v>149189</v>
      </c>
    </row>
    <row r="29" spans="1:10" ht="18.75">
      <c r="A29" s="49" t="s">
        <v>55</v>
      </c>
      <c r="B29" s="78">
        <v>95631</v>
      </c>
      <c r="C29" s="78">
        <v>112742</v>
      </c>
      <c r="D29" s="78">
        <v>128329</v>
      </c>
      <c r="E29" s="78">
        <v>138765</v>
      </c>
      <c r="F29" s="78">
        <v>157341</v>
      </c>
      <c r="G29" s="78">
        <v>172389</v>
      </c>
      <c r="H29" s="78">
        <v>170299</v>
      </c>
      <c r="I29" s="78">
        <v>156353</v>
      </c>
      <c r="J29" s="81">
        <v>131069</v>
      </c>
    </row>
    <row r="30" spans="1:10" ht="18.75">
      <c r="A30" s="56" t="s">
        <v>56</v>
      </c>
      <c r="B30" s="79">
        <v>1125415</v>
      </c>
      <c r="C30" s="79">
        <v>1151264</v>
      </c>
      <c r="D30" s="79">
        <v>1159520</v>
      </c>
      <c r="E30" s="79">
        <v>1173547</v>
      </c>
      <c r="F30" s="79">
        <v>1148826</v>
      </c>
      <c r="G30" s="79">
        <v>1092038</v>
      </c>
      <c r="H30" s="79">
        <v>1006039</v>
      </c>
      <c r="I30" s="79">
        <v>896039</v>
      </c>
      <c r="J30" s="82">
        <v>722336</v>
      </c>
    </row>
    <row r="31" spans="1:10" ht="18.75">
      <c r="A31" s="49" t="s">
        <v>256</v>
      </c>
      <c r="B31" s="78">
        <v>7305758</v>
      </c>
      <c r="C31" s="78">
        <v>7352292</v>
      </c>
      <c r="D31" s="78">
        <v>7199295</v>
      </c>
      <c r="E31" s="78">
        <v>6834900</v>
      </c>
      <c r="F31" s="78">
        <v>6426269</v>
      </c>
      <c r="G31" s="78">
        <v>5849978</v>
      </c>
      <c r="H31" s="78">
        <v>5136501</v>
      </c>
      <c r="I31" s="78">
        <v>4348761</v>
      </c>
      <c r="J31" s="81">
        <v>3388121</v>
      </c>
    </row>
    <row r="32" spans="1:10" ht="18.75">
      <c r="A32" s="49" t="s">
        <v>58</v>
      </c>
      <c r="B32" s="78">
        <v>1379810</v>
      </c>
      <c r="C32" s="78">
        <v>1410148</v>
      </c>
      <c r="D32" s="78">
        <v>1399378</v>
      </c>
      <c r="E32" s="78">
        <v>1348266</v>
      </c>
      <c r="F32" s="78">
        <v>1279523</v>
      </c>
      <c r="G32" s="78">
        <v>1162435</v>
      </c>
      <c r="H32" s="78">
        <v>1038630</v>
      </c>
      <c r="I32" s="78">
        <v>900653</v>
      </c>
      <c r="J32" s="81">
        <v>710136</v>
      </c>
    </row>
    <row r="33" spans="1:10" ht="18.75">
      <c r="A33" s="49" t="s">
        <v>57</v>
      </c>
      <c r="B33" s="78">
        <v>1974060</v>
      </c>
      <c r="C33" s="78">
        <v>2028258</v>
      </c>
      <c r="D33" s="78">
        <v>2046448</v>
      </c>
      <c r="E33" s="78">
        <v>2008898</v>
      </c>
      <c r="F33" s="78">
        <v>1912620</v>
      </c>
      <c r="G33" s="78">
        <v>1773512</v>
      </c>
      <c r="H33" s="78">
        <v>1597412</v>
      </c>
      <c r="I33" s="78">
        <v>1379610</v>
      </c>
      <c r="J33" s="81">
        <v>1102927</v>
      </c>
    </row>
    <row r="34" spans="1:10" ht="18.75">
      <c r="A34" s="49" t="s">
        <v>60</v>
      </c>
      <c r="B34" s="78">
        <v>1964543</v>
      </c>
      <c r="C34" s="78">
        <v>2036790</v>
      </c>
      <c r="D34" s="78">
        <v>2112956</v>
      </c>
      <c r="E34" s="78">
        <v>2157270</v>
      </c>
      <c r="F34" s="78">
        <v>2186439</v>
      </c>
      <c r="G34" s="78">
        <v>2134098</v>
      </c>
      <c r="H34" s="78">
        <v>2004599</v>
      </c>
      <c r="I34" s="78">
        <v>1779555</v>
      </c>
      <c r="J34" s="81">
        <v>1459379</v>
      </c>
    </row>
    <row r="35" spans="1:10" ht="18.75">
      <c r="A35" s="49" t="s">
        <v>61</v>
      </c>
      <c r="B35" s="78">
        <v>1537320</v>
      </c>
      <c r="C35" s="78">
        <v>1630504</v>
      </c>
      <c r="D35" s="78">
        <v>1679817</v>
      </c>
      <c r="E35" s="78">
        <v>1701414</v>
      </c>
      <c r="F35" s="78">
        <v>1671020</v>
      </c>
      <c r="G35" s="78">
        <v>1583208</v>
      </c>
      <c r="H35" s="78">
        <v>1440123</v>
      </c>
      <c r="I35" s="78">
        <v>1255863</v>
      </c>
      <c r="J35" s="81">
        <v>1012833</v>
      </c>
    </row>
    <row r="36" spans="1:10" ht="18.75">
      <c r="A36" s="49" t="s">
        <v>65</v>
      </c>
      <c r="B36" s="78">
        <v>300914</v>
      </c>
      <c r="C36" s="78">
        <v>304603</v>
      </c>
      <c r="D36" s="78">
        <v>312455</v>
      </c>
      <c r="E36" s="78">
        <v>320004</v>
      </c>
      <c r="F36" s="78">
        <v>333538</v>
      </c>
      <c r="G36" s="78">
        <v>325624</v>
      </c>
      <c r="H36" s="78">
        <v>312428</v>
      </c>
      <c r="I36" s="78">
        <v>285043</v>
      </c>
      <c r="J36" s="81">
        <v>230282</v>
      </c>
    </row>
    <row r="37" spans="1:10" ht="18.75">
      <c r="A37" s="49" t="s">
        <v>41</v>
      </c>
      <c r="B37" s="78">
        <v>419226</v>
      </c>
      <c r="C37" s="78">
        <v>427942</v>
      </c>
      <c r="D37" s="78">
        <v>423130</v>
      </c>
      <c r="E37" s="78">
        <v>423522</v>
      </c>
      <c r="F37" s="78">
        <v>419465</v>
      </c>
      <c r="G37" s="78">
        <v>389220</v>
      </c>
      <c r="H37" s="78">
        <v>364551</v>
      </c>
      <c r="I37" s="78">
        <v>318593</v>
      </c>
      <c r="J37" s="81">
        <v>258621</v>
      </c>
    </row>
    <row r="38" spans="1:10" ht="18.75">
      <c r="A38" s="49" t="s">
        <v>42</v>
      </c>
      <c r="B38" s="78">
        <v>7513861</v>
      </c>
      <c r="C38" s="78">
        <v>7670284</v>
      </c>
      <c r="D38" s="78">
        <v>7708125</v>
      </c>
      <c r="E38" s="78">
        <v>7512664</v>
      </c>
      <c r="F38" s="78">
        <v>7134799</v>
      </c>
      <c r="G38" s="78">
        <v>6552967</v>
      </c>
      <c r="H38" s="78">
        <v>5846707</v>
      </c>
      <c r="I38" s="78">
        <v>4975047</v>
      </c>
      <c r="J38" s="81">
        <v>3945309</v>
      </c>
    </row>
    <row r="39" spans="1:10" ht="18.75">
      <c r="A39" s="49" t="s">
        <v>66</v>
      </c>
      <c r="B39" s="78">
        <v>4264874</v>
      </c>
      <c r="C39" s="78">
        <v>4312089</v>
      </c>
      <c r="D39" s="78">
        <v>4282473</v>
      </c>
      <c r="E39" s="78">
        <v>4171380</v>
      </c>
      <c r="F39" s="78">
        <v>4032693</v>
      </c>
      <c r="G39" s="78">
        <v>3746362</v>
      </c>
      <c r="H39" s="78">
        <v>3353610</v>
      </c>
      <c r="I39" s="78">
        <v>2861570</v>
      </c>
      <c r="J39" s="81">
        <v>2250592</v>
      </c>
    </row>
    <row r="40" spans="1:10" ht="18.75">
      <c r="A40" s="49" t="s">
        <v>67</v>
      </c>
      <c r="B40" s="78">
        <v>5449247</v>
      </c>
      <c r="C40" s="78">
        <v>5502924</v>
      </c>
      <c r="D40" s="78">
        <v>5507379</v>
      </c>
      <c r="E40" s="78">
        <v>5387336</v>
      </c>
      <c r="F40" s="78">
        <v>5111604</v>
      </c>
      <c r="G40" s="78">
        <v>4700366</v>
      </c>
      <c r="H40" s="78">
        <v>4218402</v>
      </c>
      <c r="I40" s="78">
        <v>3589969</v>
      </c>
      <c r="J40" s="81">
        <v>2777954</v>
      </c>
    </row>
    <row r="41" spans="1:10" ht="18.75">
      <c r="A41" s="49" t="s">
        <v>68</v>
      </c>
      <c r="B41" s="78">
        <v>2123279</v>
      </c>
      <c r="C41" s="78">
        <v>2121288</v>
      </c>
      <c r="D41" s="78">
        <v>2073278</v>
      </c>
      <c r="E41" s="78">
        <v>2064039</v>
      </c>
      <c r="F41" s="78">
        <v>2023180</v>
      </c>
      <c r="G41" s="78">
        <v>1910019</v>
      </c>
      <c r="H41" s="78">
        <v>1759475</v>
      </c>
      <c r="I41" s="78">
        <v>1567083</v>
      </c>
      <c r="J41" s="81">
        <v>1283453</v>
      </c>
    </row>
    <row r="42" spans="1:10" ht="18.75">
      <c r="A42" s="49" t="s">
        <v>62</v>
      </c>
      <c r="B42" s="78">
        <v>19153903</v>
      </c>
      <c r="C42" s="78">
        <v>18961295</v>
      </c>
      <c r="D42" s="78">
        <v>18480985</v>
      </c>
      <c r="E42" s="78">
        <v>17668362</v>
      </c>
      <c r="F42" s="78">
        <v>16673875</v>
      </c>
      <c r="G42" s="78">
        <v>15396839</v>
      </c>
      <c r="H42" s="78">
        <v>13652149</v>
      </c>
      <c r="I42" s="78">
        <v>11588690</v>
      </c>
      <c r="J42" s="81">
        <v>9112535</v>
      </c>
    </row>
    <row r="43" spans="1:10" ht="18.75">
      <c r="A43" s="49" t="s">
        <v>257</v>
      </c>
      <c r="B43" s="78">
        <v>70683768</v>
      </c>
      <c r="C43" s="78">
        <v>68318283</v>
      </c>
      <c r="D43" s="78">
        <v>65324192</v>
      </c>
      <c r="E43" s="78">
        <v>60981179</v>
      </c>
      <c r="F43" s="78">
        <v>55725448</v>
      </c>
      <c r="G43" s="78">
        <v>49880759</v>
      </c>
      <c r="H43" s="78">
        <v>43149234</v>
      </c>
      <c r="I43" s="78">
        <v>35569230</v>
      </c>
      <c r="J43" s="81">
        <v>27262975</v>
      </c>
    </row>
    <row r="44" spans="1:10" ht="18.75">
      <c r="A44" s="49" t="s">
        <v>160</v>
      </c>
      <c r="B44" s="78">
        <v>18461581</v>
      </c>
      <c r="C44" s="78">
        <v>20691217</v>
      </c>
      <c r="D44" s="78">
        <v>22944111</v>
      </c>
      <c r="E44" s="78">
        <v>25023415</v>
      </c>
      <c r="F44" s="78">
        <v>26467849</v>
      </c>
      <c r="G44" s="78">
        <v>27314627</v>
      </c>
      <c r="H44" s="78">
        <v>27319974</v>
      </c>
      <c r="I44" s="78">
        <v>25826227</v>
      </c>
      <c r="J44" s="81">
        <v>22359282</v>
      </c>
    </row>
    <row r="45" spans="1:10" ht="18.75">
      <c r="A45" s="49" t="s">
        <v>72</v>
      </c>
      <c r="B45" s="78">
        <v>3406770</v>
      </c>
      <c r="C45" s="78">
        <v>3471259</v>
      </c>
      <c r="D45" s="78">
        <v>3496985</v>
      </c>
      <c r="E45" s="78">
        <v>3512034</v>
      </c>
      <c r="F45" s="78">
        <v>3488418</v>
      </c>
      <c r="G45" s="78">
        <v>3360733</v>
      </c>
      <c r="H45" s="78">
        <v>3118385</v>
      </c>
      <c r="I45" s="78">
        <v>2752748</v>
      </c>
      <c r="J45" s="81">
        <v>2220988</v>
      </c>
    </row>
    <row r="46" spans="1:10" ht="18.75">
      <c r="A46" s="50" t="s">
        <v>70</v>
      </c>
      <c r="B46" s="80">
        <v>246289177</v>
      </c>
      <c r="C46" s="80">
        <v>246235325</v>
      </c>
      <c r="D46" s="80">
        <v>243341252</v>
      </c>
      <c r="E46" s="80">
        <v>235945851</v>
      </c>
      <c r="F46" s="80">
        <v>224697688</v>
      </c>
      <c r="G46" s="80">
        <v>209057586</v>
      </c>
      <c r="H46" s="80">
        <v>188365971</v>
      </c>
      <c r="I46" s="80">
        <v>162027184</v>
      </c>
      <c r="J46" s="83">
        <v>128973823</v>
      </c>
    </row>
    <row r="47" spans="1:10" ht="34.5" customHeight="1">
      <c r="A47" s="444" t="s">
        <v>258</v>
      </c>
      <c r="B47" s="444"/>
      <c r="C47" s="444"/>
      <c r="D47" s="444"/>
      <c r="E47" s="444"/>
      <c r="F47" s="444"/>
      <c r="G47" s="444"/>
      <c r="H47" s="444"/>
      <c r="I47" s="444"/>
      <c r="J47" s="444"/>
    </row>
  </sheetData>
  <mergeCells count="2">
    <mergeCell ref="A5:J5"/>
    <mergeCell ref="A47:J4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8CBC5-CC04-4A88-8C17-93D6E241E174}">
  <dimension ref="A5:K47"/>
  <sheetViews>
    <sheetView showGridLines="0" topLeftCell="A10" zoomScale="75" zoomScaleNormal="75" workbookViewId="0">
      <selection activeCell="A46" sqref="A46:K46"/>
    </sheetView>
  </sheetViews>
  <sheetFormatPr baseColWidth="10" defaultRowHeight="15"/>
  <cols>
    <col min="1" max="1" width="25.7109375" customWidth="1"/>
    <col min="2" max="11" width="20.7109375" customWidth="1"/>
  </cols>
  <sheetData>
    <row r="5" spans="1:11" ht="18.75">
      <c r="A5" s="445" t="s">
        <v>269</v>
      </c>
      <c r="B5" s="446"/>
      <c r="C5" s="446"/>
      <c r="D5" s="446"/>
      <c r="E5" s="446"/>
      <c r="F5" s="446"/>
      <c r="G5" s="446"/>
      <c r="H5" s="446"/>
      <c r="I5" s="446"/>
      <c r="J5" s="446"/>
      <c r="K5" s="447"/>
    </row>
    <row r="6" spans="1:11" s="17" customFormat="1" ht="27">
      <c r="A6" s="43" t="s">
        <v>32</v>
      </c>
      <c r="B6" s="379" t="s">
        <v>24</v>
      </c>
      <c r="C6" s="379" t="s">
        <v>25</v>
      </c>
      <c r="D6" s="379" t="s">
        <v>26</v>
      </c>
      <c r="E6" s="379" t="s">
        <v>27</v>
      </c>
      <c r="F6" s="379" t="s">
        <v>28</v>
      </c>
      <c r="G6" s="379" t="s">
        <v>29</v>
      </c>
      <c r="H6" s="379" t="s">
        <v>30</v>
      </c>
      <c r="I6" s="379" t="s">
        <v>31</v>
      </c>
      <c r="J6" s="379" t="s">
        <v>250</v>
      </c>
      <c r="K6" s="40" t="s">
        <v>22</v>
      </c>
    </row>
    <row r="7" spans="1:11" s="17" customFormat="1" ht="13.5">
      <c r="A7" s="44" t="s">
        <v>35</v>
      </c>
      <c r="B7" s="91">
        <v>35.535636075605325</v>
      </c>
      <c r="C7" s="91">
        <v>34.068925318761387</v>
      </c>
      <c r="D7" s="91">
        <v>32.194923621205056</v>
      </c>
      <c r="E7" s="91">
        <v>29.625346251381753</v>
      </c>
      <c r="F7" s="91">
        <v>26.97327446253751</v>
      </c>
      <c r="G7" s="91">
        <v>23.747592646629705</v>
      </c>
      <c r="H7" s="91">
        <v>20.609465607993577</v>
      </c>
      <c r="I7" s="91">
        <v>16.83823591878345</v>
      </c>
      <c r="J7" s="91">
        <v>12.681782092642285</v>
      </c>
      <c r="K7" s="35">
        <v>25.808353555060009</v>
      </c>
    </row>
    <row r="8" spans="1:11" s="17" customFormat="1" ht="13.5">
      <c r="A8" s="44" t="s">
        <v>36</v>
      </c>
      <c r="B8" s="91">
        <v>38.18447342332037</v>
      </c>
      <c r="C8" s="91">
        <v>36.225912263312246</v>
      </c>
      <c r="D8" s="91">
        <v>33.799189207406911</v>
      </c>
      <c r="E8" s="91">
        <v>31.096575286154071</v>
      </c>
      <c r="F8" s="91">
        <v>28.366748123428891</v>
      </c>
      <c r="G8" s="91">
        <v>25.457674872372813</v>
      </c>
      <c r="H8" s="91">
        <v>21.911750119915773</v>
      </c>
      <c r="I8" s="91">
        <v>18.016633797172961</v>
      </c>
      <c r="J8" s="91">
        <v>13.626983765395538</v>
      </c>
      <c r="K8" s="35">
        <v>27.409548984275514</v>
      </c>
    </row>
    <row r="9" spans="1:11" s="17" customFormat="1" ht="13.5">
      <c r="A9" s="44" t="s">
        <v>37</v>
      </c>
      <c r="B9" s="91">
        <v>35.407811667814137</v>
      </c>
      <c r="C9" s="91">
        <v>33.18180072534463</v>
      </c>
      <c r="D9" s="91">
        <v>30.687440614756046</v>
      </c>
      <c r="E9" s="91">
        <v>28.077774094164585</v>
      </c>
      <c r="F9" s="91">
        <v>25.231188649628582</v>
      </c>
      <c r="G9" s="91">
        <v>22.262263103681999</v>
      </c>
      <c r="H9" s="91">
        <v>19.070029122613203</v>
      </c>
      <c r="I9" s="91">
        <v>15.481222522511302</v>
      </c>
      <c r="J9" s="91">
        <v>11.581007179762464</v>
      </c>
      <c r="K9" s="35">
        <v>24.553393075586325</v>
      </c>
    </row>
    <row r="10" spans="1:11" s="17" customFormat="1" ht="13.5">
      <c r="A10" s="44" t="s">
        <v>38</v>
      </c>
      <c r="B10" s="91">
        <v>24.06352221167036</v>
      </c>
      <c r="C10" s="91">
        <v>23.562648208677818</v>
      </c>
      <c r="D10" s="91">
        <v>22.850635192883512</v>
      </c>
      <c r="E10" s="91">
        <v>21.400705485942929</v>
      </c>
      <c r="F10" s="91">
        <v>20.143635321100916</v>
      </c>
      <c r="G10" s="91">
        <v>18.159075994224963</v>
      </c>
      <c r="H10" s="91">
        <v>15.875412574064502</v>
      </c>
      <c r="I10" s="91">
        <v>12.82882013366598</v>
      </c>
      <c r="J10" s="91">
        <v>9.639967489923535</v>
      </c>
      <c r="K10" s="35">
        <v>18.724935845794946</v>
      </c>
    </row>
    <row r="11" spans="1:11" s="17" customFormat="1" ht="13.5">
      <c r="A11" s="44" t="s">
        <v>39</v>
      </c>
      <c r="B11" s="91">
        <v>15.451426317865124</v>
      </c>
      <c r="C11" s="91">
        <v>15.006909743910056</v>
      </c>
      <c r="D11" s="91">
        <v>14.849790630256612</v>
      </c>
      <c r="E11" s="91">
        <v>14.831514593741783</v>
      </c>
      <c r="F11" s="91">
        <v>14.264230942715381</v>
      </c>
      <c r="G11" s="91">
        <v>12.718397075672431</v>
      </c>
      <c r="H11" s="91">
        <v>11.544647336209492</v>
      </c>
      <c r="I11" s="91">
        <v>9.7210776185175938</v>
      </c>
      <c r="J11" s="91">
        <v>7.2518704796741211</v>
      </c>
      <c r="K11" s="35">
        <v>12.848873859840289</v>
      </c>
    </row>
    <row r="12" spans="1:11" s="17" customFormat="1" ht="13.5">
      <c r="A12" s="44" t="s">
        <v>255</v>
      </c>
      <c r="B12" s="91">
        <v>20.974128233970752</v>
      </c>
      <c r="C12" s="91">
        <v>19.20983342289092</v>
      </c>
      <c r="D12" s="91">
        <v>17.442959663449642</v>
      </c>
      <c r="E12" s="91">
        <v>15.554654932839277</v>
      </c>
      <c r="F12" s="91">
        <v>15.040552016985139</v>
      </c>
      <c r="G12" s="91">
        <v>15.648490945674045</v>
      </c>
      <c r="H12" s="91">
        <v>15.238244514106583</v>
      </c>
      <c r="I12" s="91">
        <v>13.129475147723323</v>
      </c>
      <c r="J12" s="91">
        <v>10.701975151322078</v>
      </c>
      <c r="K12" s="35">
        <v>15.882257114329084</v>
      </c>
    </row>
    <row r="13" spans="1:11" s="17" customFormat="1" ht="13.5">
      <c r="A13" s="44" t="s">
        <v>63</v>
      </c>
      <c r="B13" s="91">
        <v>24.058009321845805</v>
      </c>
      <c r="C13" s="91">
        <v>23.230025262999131</v>
      </c>
      <c r="D13" s="91">
        <v>22.172179175484931</v>
      </c>
      <c r="E13" s="91">
        <v>20.605355884425652</v>
      </c>
      <c r="F13" s="91">
        <v>19.019229586817509</v>
      </c>
      <c r="G13" s="91">
        <v>16.999204305430975</v>
      </c>
      <c r="H13" s="91">
        <v>14.879431655167703</v>
      </c>
      <c r="I13" s="91">
        <v>12.439943123061013</v>
      </c>
      <c r="J13" s="91">
        <v>9.4725000306031273</v>
      </c>
      <c r="K13" s="35">
        <v>18.097319816203981</v>
      </c>
    </row>
    <row r="14" spans="1:11" s="17" customFormat="1" ht="13.5">
      <c r="A14" s="44" t="s">
        <v>40</v>
      </c>
      <c r="B14" s="91">
        <v>44.007124580569048</v>
      </c>
      <c r="C14" s="91">
        <v>41.398922059876206</v>
      </c>
      <c r="D14" s="91">
        <v>38.649006198452945</v>
      </c>
      <c r="E14" s="91">
        <v>35.716331296737515</v>
      </c>
      <c r="F14" s="91">
        <v>32.079497770784158</v>
      </c>
      <c r="G14" s="91">
        <v>27.998288566187398</v>
      </c>
      <c r="H14" s="91">
        <v>24.107963915025707</v>
      </c>
      <c r="I14" s="91">
        <v>19.452908205458055</v>
      </c>
      <c r="J14" s="91">
        <v>14.44641624507414</v>
      </c>
      <c r="K14" s="35">
        <v>30.872939870907246</v>
      </c>
    </row>
    <row r="15" spans="1:11" s="17" customFormat="1" ht="13.5">
      <c r="A15" s="44" t="s">
        <v>43</v>
      </c>
      <c r="B15" s="91">
        <v>32.351089588377725</v>
      </c>
      <c r="C15" s="91">
        <v>32.192626396061009</v>
      </c>
      <c r="D15" s="91">
        <v>33.090800087202965</v>
      </c>
      <c r="E15" s="91">
        <v>33.486423029808087</v>
      </c>
      <c r="F15" s="91">
        <v>32.207664715876909</v>
      </c>
      <c r="G15" s="91">
        <v>29.01960436441054</v>
      </c>
      <c r="H15" s="91">
        <v>26.334186284544526</v>
      </c>
      <c r="I15" s="91">
        <v>21.524008350730689</v>
      </c>
      <c r="J15" s="91">
        <v>15.866616142478211</v>
      </c>
      <c r="K15" s="35">
        <v>28.452557662165628</v>
      </c>
    </row>
    <row r="16" spans="1:11" s="17" customFormat="1" ht="13.5">
      <c r="A16" s="44" t="s">
        <v>44</v>
      </c>
      <c r="B16" s="91">
        <v>35.089763779527559</v>
      </c>
      <c r="C16" s="91">
        <v>33.378953080223155</v>
      </c>
      <c r="D16" s="91">
        <v>31.730181493697913</v>
      </c>
      <c r="E16" s="91">
        <v>29.105162552679108</v>
      </c>
      <c r="F16" s="91">
        <v>26.844143369175626</v>
      </c>
      <c r="G16" s="91">
        <v>23.952554344850245</v>
      </c>
      <c r="H16" s="91">
        <v>20.849019582021938</v>
      </c>
      <c r="I16" s="91">
        <v>16.797795092628842</v>
      </c>
      <c r="J16" s="91">
        <v>12.729367183622077</v>
      </c>
      <c r="K16" s="35">
        <v>25.608548942047392</v>
      </c>
    </row>
    <row r="17" spans="1:11" s="17" customFormat="1" ht="13.5">
      <c r="A17" s="44" t="s">
        <v>45</v>
      </c>
      <c r="B17" s="91">
        <v>32.884845734763275</v>
      </c>
      <c r="C17" s="91">
        <v>31.272091432544109</v>
      </c>
      <c r="D17" s="91">
        <v>29.418470916748461</v>
      </c>
      <c r="E17" s="91">
        <v>27.10207099419868</v>
      </c>
      <c r="F17" s="91">
        <v>24.473261984129628</v>
      </c>
      <c r="G17" s="91">
        <v>21.722797261443308</v>
      </c>
      <c r="H17" s="91">
        <v>18.761750524494829</v>
      </c>
      <c r="I17" s="91">
        <v>15.378807800833062</v>
      </c>
      <c r="J17" s="91">
        <v>11.651835693214649</v>
      </c>
      <c r="K17" s="35">
        <v>23.629548038041111</v>
      </c>
    </row>
    <row r="18" spans="1:11" s="17" customFormat="1" ht="13.5">
      <c r="A18" s="44" t="s">
        <v>33</v>
      </c>
      <c r="B18" s="91">
        <v>34.250891542988711</v>
      </c>
      <c r="C18" s="91">
        <v>32.413662555690841</v>
      </c>
      <c r="D18" s="91">
        <v>30.533432711931525</v>
      </c>
      <c r="E18" s="91">
        <v>28.233053206875198</v>
      </c>
      <c r="F18" s="91">
        <v>25.558595857349726</v>
      </c>
      <c r="G18" s="91">
        <v>22.576413579145331</v>
      </c>
      <c r="H18" s="91">
        <v>19.307961341307134</v>
      </c>
      <c r="I18" s="91">
        <v>15.682597979993234</v>
      </c>
      <c r="J18" s="91">
        <v>11.728563364730622</v>
      </c>
      <c r="K18" s="35">
        <v>24.476130237779149</v>
      </c>
    </row>
    <row r="19" spans="1:11" s="17" customFormat="1" ht="13.5">
      <c r="A19" s="44" t="s">
        <v>46</v>
      </c>
      <c r="B19" s="91">
        <v>27.473101434827502</v>
      </c>
      <c r="C19" s="91">
        <v>26.716662036393945</v>
      </c>
      <c r="D19" s="91">
        <v>25.896394317074421</v>
      </c>
      <c r="E19" s="91">
        <v>24.805912334352701</v>
      </c>
      <c r="F19" s="91">
        <v>23.434962620268866</v>
      </c>
      <c r="G19" s="91">
        <v>21.060408027865318</v>
      </c>
      <c r="H19" s="91">
        <v>18.585059871447683</v>
      </c>
      <c r="I19" s="91">
        <v>15.248417896315001</v>
      </c>
      <c r="J19" s="91">
        <v>11.474938682155379</v>
      </c>
      <c r="K19" s="35">
        <v>21.632873024522311</v>
      </c>
    </row>
    <row r="20" spans="1:11" s="17" customFormat="1" ht="13.5">
      <c r="A20" s="44" t="s">
        <v>47</v>
      </c>
      <c r="B20" s="91">
        <v>25.965819400148192</v>
      </c>
      <c r="C20" s="91">
        <v>25.167335635831854</v>
      </c>
      <c r="D20" s="91">
        <v>23.943876042344314</v>
      </c>
      <c r="E20" s="91">
        <v>22.541762366253991</v>
      </c>
      <c r="F20" s="91">
        <v>21.33137822057957</v>
      </c>
      <c r="G20" s="91">
        <v>19.287808008213553</v>
      </c>
      <c r="H20" s="91">
        <v>17.177792041078305</v>
      </c>
      <c r="I20" s="91">
        <v>14.517388839011483</v>
      </c>
      <c r="J20" s="91">
        <v>11.160010781186829</v>
      </c>
      <c r="K20" s="35">
        <v>20.121463481627565</v>
      </c>
    </row>
    <row r="21" spans="1:11" s="17" customFormat="1" ht="13.5">
      <c r="A21" s="44" t="s">
        <v>49</v>
      </c>
      <c r="B21" s="91">
        <v>50.558604651162788</v>
      </c>
      <c r="C21" s="91">
        <v>49.36017849553761</v>
      </c>
      <c r="D21" s="91">
        <v>46.486614173228347</v>
      </c>
      <c r="E21" s="91">
        <v>43.281899109792285</v>
      </c>
      <c r="F21" s="91">
        <v>39.13807245386193</v>
      </c>
      <c r="G21" s="91">
        <v>35.247710843373497</v>
      </c>
      <c r="H21" s="91">
        <v>30.444073961806609</v>
      </c>
      <c r="I21" s="91">
        <v>25.091918482080111</v>
      </c>
      <c r="J21" s="91">
        <v>18.406641771138972</v>
      </c>
      <c r="K21" s="35">
        <v>37.557301549109134</v>
      </c>
    </row>
    <row r="22" spans="1:11" s="17" customFormat="1" ht="13.5">
      <c r="A22" s="44" t="s">
        <v>48</v>
      </c>
      <c r="B22" s="91">
        <v>34.56200043205876</v>
      </c>
      <c r="C22" s="91">
        <v>32.824015311775966</v>
      </c>
      <c r="D22" s="91">
        <v>31.295946204652054</v>
      </c>
      <c r="E22" s="91">
        <v>29.101493503491007</v>
      </c>
      <c r="F22" s="91">
        <v>26.913520288265705</v>
      </c>
      <c r="G22" s="91">
        <v>24.113897842003031</v>
      </c>
      <c r="H22" s="91">
        <v>21.008097744054176</v>
      </c>
      <c r="I22" s="91">
        <v>16.96502302379125</v>
      </c>
      <c r="J22" s="91">
        <v>12.820014295925661</v>
      </c>
      <c r="K22" s="35">
        <v>25.511556516224179</v>
      </c>
    </row>
    <row r="23" spans="1:11" s="17" customFormat="1" ht="13.5">
      <c r="A23" s="44" t="s">
        <v>50</v>
      </c>
      <c r="B23" s="91">
        <v>32.63594553982059</v>
      </c>
      <c r="C23" s="91">
        <v>30.830838921703602</v>
      </c>
      <c r="D23" s="91">
        <v>28.917549384483252</v>
      </c>
      <c r="E23" s="91">
        <v>26.883868289983397</v>
      </c>
      <c r="F23" s="91">
        <v>24.225496587416682</v>
      </c>
      <c r="G23" s="91">
        <v>21.480676669533185</v>
      </c>
      <c r="H23" s="91">
        <v>18.832967249932132</v>
      </c>
      <c r="I23" s="91">
        <v>15.476782527507593</v>
      </c>
      <c r="J23" s="91">
        <v>11.440932286444898</v>
      </c>
      <c r="K23" s="35">
        <v>23.413895272980593</v>
      </c>
    </row>
    <row r="24" spans="1:11" s="17" customFormat="1" ht="13.5">
      <c r="A24" s="44" t="s">
        <v>51</v>
      </c>
      <c r="B24" s="91">
        <v>31.441487805479866</v>
      </c>
      <c r="C24" s="91">
        <v>29.717842598417377</v>
      </c>
      <c r="D24" s="91">
        <v>27.928411773569742</v>
      </c>
      <c r="E24" s="91">
        <v>25.963968410661401</v>
      </c>
      <c r="F24" s="91">
        <v>23.767620617662828</v>
      </c>
      <c r="G24" s="91">
        <v>21.219183468402541</v>
      </c>
      <c r="H24" s="91">
        <v>18.409464503482592</v>
      </c>
      <c r="I24" s="91">
        <v>15.073745818973933</v>
      </c>
      <c r="J24" s="91">
        <v>11.299017355216446</v>
      </c>
      <c r="K24" s="35">
        <v>22.757860261318527</v>
      </c>
    </row>
    <row r="25" spans="1:11" s="17" customFormat="1" ht="13.5">
      <c r="A25" s="44" t="s">
        <v>52</v>
      </c>
      <c r="B25" s="91">
        <v>25.437847697908705</v>
      </c>
      <c r="C25" s="91">
        <v>24.097334904253415</v>
      </c>
      <c r="D25" s="91">
        <v>22.503079340912997</v>
      </c>
      <c r="E25" s="91">
        <v>20.799846694594773</v>
      </c>
      <c r="F25" s="91">
        <v>18.775328593955258</v>
      </c>
      <c r="G25" s="91">
        <v>16.662238576749122</v>
      </c>
      <c r="H25" s="91">
        <v>14.283671158157487</v>
      </c>
      <c r="I25" s="91">
        <v>11.724262541182181</v>
      </c>
      <c r="J25" s="91">
        <v>8.8580275684680245</v>
      </c>
      <c r="K25" s="35">
        <v>18.126848564020221</v>
      </c>
    </row>
    <row r="26" spans="1:11" s="17" customFormat="1" ht="13.5">
      <c r="A26" s="44" t="s">
        <v>64</v>
      </c>
      <c r="B26" s="91">
        <v>23.219735381609908</v>
      </c>
      <c r="C26" s="91">
        <v>22.351720020771914</v>
      </c>
      <c r="D26" s="91">
        <v>21.310310291322541</v>
      </c>
      <c r="E26" s="91">
        <v>20.047601737711112</v>
      </c>
      <c r="F26" s="91">
        <v>18.542406685651788</v>
      </c>
      <c r="G26" s="91">
        <v>16.855684294307224</v>
      </c>
      <c r="H26" s="91">
        <v>14.919741781743793</v>
      </c>
      <c r="I26" s="91">
        <v>12.421525125156634</v>
      </c>
      <c r="J26" s="91">
        <v>9.4302903305056578</v>
      </c>
      <c r="K26" s="35">
        <v>17.677668405420061</v>
      </c>
    </row>
    <row r="27" spans="1:11" s="17" customFormat="1" ht="13.5">
      <c r="A27" s="44" t="s">
        <v>53</v>
      </c>
      <c r="B27" s="91">
        <v>16.628623741226733</v>
      </c>
      <c r="C27" s="91">
        <v>16.55997773448372</v>
      </c>
      <c r="D27" s="91">
        <v>17.387692307692308</v>
      </c>
      <c r="E27" s="91">
        <v>16.162024141132775</v>
      </c>
      <c r="F27" s="91">
        <v>16.088489831241887</v>
      </c>
      <c r="G27" s="91">
        <v>16.396331738437002</v>
      </c>
      <c r="H27" s="91">
        <v>15.813200956058099</v>
      </c>
      <c r="I27" s="91">
        <v>13.811968661443574</v>
      </c>
      <c r="J27" s="91">
        <v>11.213174195497809</v>
      </c>
      <c r="K27" s="35">
        <v>15.562387034134879</v>
      </c>
    </row>
    <row r="28" spans="1:11" s="17" customFormat="1" ht="13.5">
      <c r="A28" s="44" t="s">
        <v>54</v>
      </c>
      <c r="B28" s="91">
        <v>15.295239809232431</v>
      </c>
      <c r="C28" s="91">
        <v>15.947771154017261</v>
      </c>
      <c r="D28" s="91">
        <v>16.944185242785554</v>
      </c>
      <c r="E28" s="91">
        <v>16.80899983576942</v>
      </c>
      <c r="F28" s="91">
        <v>16.700167237397469</v>
      </c>
      <c r="G28" s="91">
        <v>15.279287508563598</v>
      </c>
      <c r="H28" s="91">
        <v>14.180483963344788</v>
      </c>
      <c r="I28" s="91">
        <v>11.835318247982004</v>
      </c>
      <c r="J28" s="91">
        <v>9.1459661598822954</v>
      </c>
      <c r="K28" s="35">
        <v>14.681935462108312</v>
      </c>
    </row>
    <row r="29" spans="1:11" s="17" customFormat="1" ht="13.5">
      <c r="A29" s="44" t="s">
        <v>55</v>
      </c>
      <c r="B29" s="91">
        <v>30.378335451080051</v>
      </c>
      <c r="C29" s="91">
        <v>29.027291452111225</v>
      </c>
      <c r="D29" s="91">
        <v>27.722834305465543</v>
      </c>
      <c r="E29" s="91">
        <v>26.286228452358401</v>
      </c>
      <c r="F29" s="91">
        <v>26.649898373983739</v>
      </c>
      <c r="G29" s="91">
        <v>26.558157448775226</v>
      </c>
      <c r="H29" s="91">
        <v>24.756359936037214</v>
      </c>
      <c r="I29" s="91">
        <v>21.450541912470847</v>
      </c>
      <c r="J29" s="91">
        <v>16.923047127178826</v>
      </c>
      <c r="K29" s="35">
        <v>25.528077162162344</v>
      </c>
    </row>
    <row r="30" spans="1:11" s="17" customFormat="1" ht="13.5">
      <c r="A30" s="62" t="s">
        <v>56</v>
      </c>
      <c r="B30" s="92">
        <v>19.767705332677579</v>
      </c>
      <c r="C30" s="92">
        <v>18.721566331674634</v>
      </c>
      <c r="D30" s="92">
        <v>17.500339586760646</v>
      </c>
      <c r="E30" s="92">
        <v>16.388261252077253</v>
      </c>
      <c r="F30" s="92">
        <v>14.89795494923035</v>
      </c>
      <c r="G30" s="92">
        <v>13.179632624490091</v>
      </c>
      <c r="H30" s="92">
        <v>11.263185589055205</v>
      </c>
      <c r="I30" s="92">
        <v>9.2508672310551319</v>
      </c>
      <c r="J30" s="92">
        <v>6.9153502977387173</v>
      </c>
      <c r="K30" s="35">
        <v>14.20942924386218</v>
      </c>
    </row>
    <row r="31" spans="1:11" s="17" customFormat="1" ht="13.5">
      <c r="A31" s="44" t="s">
        <v>256</v>
      </c>
      <c r="B31" s="91">
        <v>43.825257045506355</v>
      </c>
      <c r="C31" s="91">
        <v>41.240601756806782</v>
      </c>
      <c r="D31" s="91">
        <v>38.306755419340419</v>
      </c>
      <c r="E31" s="91">
        <v>34.835681229740473</v>
      </c>
      <c r="F31" s="91">
        <v>31.473085418472646</v>
      </c>
      <c r="G31" s="91">
        <v>27.695612241033217</v>
      </c>
      <c r="H31" s="91">
        <v>23.616530878728803</v>
      </c>
      <c r="I31" s="91">
        <v>19.184243263750417</v>
      </c>
      <c r="J31" s="91">
        <v>14.372095884077153</v>
      </c>
      <c r="K31" s="35">
        <v>30.505540348606253</v>
      </c>
    </row>
    <row r="32" spans="1:11" s="17" customFormat="1" ht="13.5">
      <c r="A32" s="44" t="s">
        <v>58</v>
      </c>
      <c r="B32" s="91">
        <v>31.699365925381365</v>
      </c>
      <c r="C32" s="91">
        <v>30.258089434383315</v>
      </c>
      <c r="D32" s="91">
        <v>28.222939313877742</v>
      </c>
      <c r="E32" s="91">
        <v>25.904778373393277</v>
      </c>
      <c r="F32" s="91">
        <v>23.740592993914206</v>
      </c>
      <c r="G32" s="91">
        <v>20.613473542346433</v>
      </c>
      <c r="H32" s="91">
        <v>17.705027018734125</v>
      </c>
      <c r="I32" s="91">
        <v>14.609369170627261</v>
      </c>
      <c r="J32" s="91">
        <v>10.972265570680305</v>
      </c>
      <c r="K32" s="35">
        <v>22.636211260370892</v>
      </c>
    </row>
    <row r="33" spans="1:11" s="17" customFormat="1" ht="13.5">
      <c r="A33" s="44" t="s">
        <v>57</v>
      </c>
      <c r="B33" s="91">
        <v>36.386190625403202</v>
      </c>
      <c r="C33" s="91">
        <v>34.646202726247822</v>
      </c>
      <c r="D33" s="91">
        <v>32.634560183708615</v>
      </c>
      <c r="E33" s="91">
        <v>30.138744280249043</v>
      </c>
      <c r="F33" s="91">
        <v>27.047643290484068</v>
      </c>
      <c r="G33" s="91">
        <v>23.578919378855563</v>
      </c>
      <c r="H33" s="91">
        <v>20.050106061176589</v>
      </c>
      <c r="I33" s="91">
        <v>16.1842475716766</v>
      </c>
      <c r="J33" s="91">
        <v>12.064791012612535</v>
      </c>
      <c r="K33" s="35">
        <v>25.859045014490452</v>
      </c>
    </row>
    <row r="34" spans="1:11" s="17" customFormat="1" ht="13.5">
      <c r="A34" s="44" t="s">
        <v>60</v>
      </c>
      <c r="B34" s="91">
        <v>17.237974483617922</v>
      </c>
      <c r="C34" s="91">
        <v>16.751157569227985</v>
      </c>
      <c r="D34" s="91">
        <v>16.238393495285159</v>
      </c>
      <c r="E34" s="91">
        <v>15.457874145516559</v>
      </c>
      <c r="F34" s="91">
        <v>14.665819269673472</v>
      </c>
      <c r="G34" s="91">
        <v>13.624134166661346</v>
      </c>
      <c r="H34" s="91">
        <v>12.174540706325347</v>
      </c>
      <c r="I34" s="91">
        <v>10.256505576208179</v>
      </c>
      <c r="J34" s="91">
        <v>7.8998511381167615</v>
      </c>
      <c r="K34" s="35">
        <v>13.81180561673697</v>
      </c>
    </row>
    <row r="35" spans="1:11" s="17" customFormat="1" ht="13.5">
      <c r="A35" s="44" t="s">
        <v>61</v>
      </c>
      <c r="B35" s="91">
        <v>28.959593105397005</v>
      </c>
      <c r="C35" s="91">
        <v>27.423247052491718</v>
      </c>
      <c r="D35" s="91">
        <v>25.622199173288998</v>
      </c>
      <c r="E35" s="91">
        <v>23.92785418951987</v>
      </c>
      <c r="F35" s="91">
        <v>21.871130714762508</v>
      </c>
      <c r="G35" s="91">
        <v>19.542641304481997</v>
      </c>
      <c r="H35" s="91">
        <v>17.026957046075267</v>
      </c>
      <c r="I35" s="91">
        <v>13.973751849832542</v>
      </c>
      <c r="J35" s="91">
        <v>10.557492051910147</v>
      </c>
      <c r="K35" s="35">
        <v>20.98942960975112</v>
      </c>
    </row>
    <row r="36" spans="1:11" s="17" customFormat="1" ht="13.5">
      <c r="A36" s="44" t="s">
        <v>65</v>
      </c>
      <c r="B36" s="91">
        <v>17.963942451196942</v>
      </c>
      <c r="C36" s="91">
        <v>17.200463041391384</v>
      </c>
      <c r="D36" s="91">
        <v>16.364898130204786</v>
      </c>
      <c r="E36" s="91">
        <v>15.797985781990521</v>
      </c>
      <c r="F36" s="91">
        <v>15.446579910156069</v>
      </c>
      <c r="G36" s="91">
        <v>14.145264986967854</v>
      </c>
      <c r="H36" s="91">
        <v>12.847602598897936</v>
      </c>
      <c r="I36" s="91">
        <v>11.057607262006362</v>
      </c>
      <c r="J36" s="91">
        <v>8.3044356292823664</v>
      </c>
      <c r="K36" s="35">
        <v>14.347642199121582</v>
      </c>
    </row>
    <row r="37" spans="1:11" s="17" customFormat="1" ht="13.5">
      <c r="A37" s="44" t="s">
        <v>41</v>
      </c>
      <c r="B37" s="91">
        <v>21.877987683957834</v>
      </c>
      <c r="C37" s="91">
        <v>21.15592248368598</v>
      </c>
      <c r="D37" s="91">
        <v>19.96932370569635</v>
      </c>
      <c r="E37" s="91">
        <v>19.112003610108303</v>
      </c>
      <c r="F37" s="91">
        <v>18.373412176960141</v>
      </c>
      <c r="G37" s="91">
        <v>16.741365220009463</v>
      </c>
      <c r="H37" s="91">
        <v>15.438571973065685</v>
      </c>
      <c r="I37" s="91">
        <v>13.075309857998851</v>
      </c>
      <c r="J37" s="91">
        <v>10.203621873273889</v>
      </c>
      <c r="K37" s="35">
        <v>17.327502064972943</v>
      </c>
    </row>
    <row r="38" spans="1:11" s="17" customFormat="1" ht="13.5">
      <c r="A38" s="44" t="s">
        <v>42</v>
      </c>
      <c r="B38" s="91">
        <v>28.046213280579298</v>
      </c>
      <c r="C38" s="91">
        <v>26.672290706772145</v>
      </c>
      <c r="D38" s="91">
        <v>25.272540983606557</v>
      </c>
      <c r="E38" s="91">
        <v>23.533408095628911</v>
      </c>
      <c r="F38" s="91">
        <v>21.497999288903888</v>
      </c>
      <c r="G38" s="91">
        <v>19.088053667033691</v>
      </c>
      <c r="H38" s="91">
        <v>16.54144764017224</v>
      </c>
      <c r="I38" s="91">
        <v>13.50175860440628</v>
      </c>
      <c r="J38" s="91">
        <v>10.129501113002489</v>
      </c>
      <c r="K38" s="35">
        <v>20.475912597789499</v>
      </c>
    </row>
    <row r="39" spans="1:11" s="17" customFormat="1" ht="13.5">
      <c r="A39" s="44" t="s">
        <v>66</v>
      </c>
      <c r="B39" s="91">
        <v>39.120465240004037</v>
      </c>
      <c r="C39" s="91">
        <v>37.063269270439385</v>
      </c>
      <c r="D39" s="91">
        <v>34.516309210049087</v>
      </c>
      <c r="E39" s="91">
        <v>31.666375665191417</v>
      </c>
      <c r="F39" s="91">
        <v>28.827806332163359</v>
      </c>
      <c r="G39" s="91">
        <v>25.444433124825959</v>
      </c>
      <c r="H39" s="91">
        <v>21.810820830000196</v>
      </c>
      <c r="I39" s="91">
        <v>17.677870923501757</v>
      </c>
      <c r="J39" s="91">
        <v>13.292179757496294</v>
      </c>
      <c r="K39" s="35">
        <v>27.713281150407948</v>
      </c>
    </row>
    <row r="40" spans="1:11" s="17" customFormat="1" ht="13.5">
      <c r="A40" s="44" t="s">
        <v>67</v>
      </c>
      <c r="B40" s="91">
        <v>45.705190143089595</v>
      </c>
      <c r="C40" s="91">
        <v>43.102042734507172</v>
      </c>
      <c r="D40" s="91">
        <v>40.384969055231281</v>
      </c>
      <c r="E40" s="91">
        <v>37.397512078636083</v>
      </c>
      <c r="F40" s="91">
        <v>33.591183602657537</v>
      </c>
      <c r="G40" s="91">
        <v>29.246955753423805</v>
      </c>
      <c r="H40" s="91">
        <v>25.149205592154292</v>
      </c>
      <c r="I40" s="91">
        <v>20.496540108478445</v>
      </c>
      <c r="J40" s="91">
        <v>15.148620351183336</v>
      </c>
      <c r="K40" s="35">
        <v>32.246913268817949</v>
      </c>
    </row>
    <row r="41" spans="1:11" s="17" customFormat="1" ht="13.5">
      <c r="A41" s="44" t="s">
        <v>68</v>
      </c>
      <c r="B41" s="91">
        <v>16.293435137935003</v>
      </c>
      <c r="C41" s="91">
        <v>15.133248676644742</v>
      </c>
      <c r="D41" s="91">
        <v>13.941002434137092</v>
      </c>
      <c r="E41" s="91">
        <v>13.076945982589743</v>
      </c>
      <c r="F41" s="91">
        <v>11.999525518223066</v>
      </c>
      <c r="G41" s="91">
        <v>10.828692916064291</v>
      </c>
      <c r="H41" s="91">
        <v>9.5719360665012836</v>
      </c>
      <c r="I41" s="91">
        <v>7.9645603460105612</v>
      </c>
      <c r="J41" s="91">
        <v>5.9824319348177708</v>
      </c>
      <c r="K41" s="35">
        <v>11.643531001435948</v>
      </c>
    </row>
    <row r="42" spans="1:11" s="17" customFormat="1" ht="13.5">
      <c r="A42" s="44" t="s">
        <v>62</v>
      </c>
      <c r="B42" s="91">
        <v>35.244106325349975</v>
      </c>
      <c r="C42" s="91">
        <v>32.95977131374655</v>
      </c>
      <c r="D42" s="91">
        <v>30.710482717134639</v>
      </c>
      <c r="E42" s="91">
        <v>28.045553248633308</v>
      </c>
      <c r="F42" s="91">
        <v>25.391868267084131</v>
      </c>
      <c r="G42" s="91">
        <v>22.467658170494492</v>
      </c>
      <c r="H42" s="91">
        <v>19.335267499911481</v>
      </c>
      <c r="I42" s="91">
        <v>15.680310123670608</v>
      </c>
      <c r="J42" s="91">
        <v>11.849526865976351</v>
      </c>
      <c r="K42" s="35">
        <v>24.631616059111284</v>
      </c>
    </row>
    <row r="43" spans="1:11" s="17" customFormat="1" ht="13.5">
      <c r="A43" s="44" t="s">
        <v>257</v>
      </c>
      <c r="B43" s="91">
        <v>37.142652657465575</v>
      </c>
      <c r="C43" s="91">
        <v>34.445729973378512</v>
      </c>
      <c r="D43" s="91">
        <v>31.673103347959952</v>
      </c>
      <c r="E43" s="91">
        <v>28.662226097256038</v>
      </c>
      <c r="F43" s="91">
        <v>25.508634185552136</v>
      </c>
      <c r="G43" s="91">
        <v>22.199377910619937</v>
      </c>
      <c r="H43" s="91">
        <v>18.793998009499521</v>
      </c>
      <c r="I43" s="91">
        <v>15.06195564905434</v>
      </c>
      <c r="J43" s="91">
        <v>11.21544510091565</v>
      </c>
      <c r="K43" s="35">
        <v>24.96701365907796</v>
      </c>
    </row>
    <row r="44" spans="1:11" s="17" customFormat="1" ht="13.5">
      <c r="A44" s="44" t="s">
        <v>160</v>
      </c>
      <c r="B44" s="91">
        <v>25.932901904486318</v>
      </c>
      <c r="C44" s="91">
        <v>25.074640232190358</v>
      </c>
      <c r="D44" s="91">
        <v>24.005313912112769</v>
      </c>
      <c r="E44" s="91">
        <v>22.698889792971197</v>
      </c>
      <c r="F44" s="91">
        <v>21.106889124403605</v>
      </c>
      <c r="G44" s="91">
        <v>19.280405081089629</v>
      </c>
      <c r="H44" s="91">
        <v>17.100602590255527</v>
      </c>
      <c r="I44" s="91">
        <v>14.089940560461113</v>
      </c>
      <c r="J44" s="91">
        <v>10.700325279277408</v>
      </c>
      <c r="K44" s="35">
        <v>19.998878719694215</v>
      </c>
    </row>
    <row r="45" spans="1:11" s="17" customFormat="1" ht="13.5">
      <c r="A45" s="52" t="s">
        <v>72</v>
      </c>
      <c r="B45" s="93">
        <v>17.62891399179297</v>
      </c>
      <c r="C45" s="93">
        <v>16.601825060141852</v>
      </c>
      <c r="D45" s="93">
        <v>15.598309469646281</v>
      </c>
      <c r="E45" s="93">
        <v>14.690154512828665</v>
      </c>
      <c r="F45" s="93">
        <v>13.715569709837226</v>
      </c>
      <c r="G45" s="93">
        <v>12.423003419277331</v>
      </c>
      <c r="H45" s="93">
        <v>10.854144984841577</v>
      </c>
      <c r="I45" s="93">
        <v>8.9505415362005003</v>
      </c>
      <c r="J45" s="93">
        <v>6.7108256082379532</v>
      </c>
      <c r="K45" s="37">
        <v>13.019254254756042</v>
      </c>
    </row>
    <row r="46" spans="1:11" s="29" customFormat="1" ht="30" customHeight="1">
      <c r="A46" s="448" t="s">
        <v>258</v>
      </c>
      <c r="B46" s="448"/>
      <c r="C46" s="448"/>
      <c r="D46" s="448"/>
      <c r="E46" s="448"/>
      <c r="F46" s="448"/>
      <c r="G46" s="448"/>
      <c r="H46" s="448"/>
      <c r="I46" s="448"/>
      <c r="J46" s="448"/>
      <c r="K46" s="448"/>
    </row>
    <row r="47" spans="1:11" ht="18">
      <c r="A47" s="2"/>
    </row>
  </sheetData>
  <mergeCells count="2">
    <mergeCell ref="A5:K5"/>
    <mergeCell ref="A46:K46"/>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DED3D-4129-473B-81D6-B66463D44327}">
  <dimension ref="A5:J47"/>
  <sheetViews>
    <sheetView showGridLines="0" topLeftCell="A7" zoomScale="91" zoomScaleNormal="91" workbookViewId="0">
      <selection activeCell="A6" sqref="A6"/>
    </sheetView>
  </sheetViews>
  <sheetFormatPr baseColWidth="10" defaultRowHeight="15"/>
  <cols>
    <col min="1" max="1" width="20.42578125" customWidth="1"/>
    <col min="2" max="10" width="18.140625" customWidth="1"/>
  </cols>
  <sheetData>
    <row r="5" spans="1:10" ht="18.75">
      <c r="A5" s="445" t="s">
        <v>391</v>
      </c>
      <c r="B5" s="446"/>
      <c r="C5" s="446"/>
      <c r="D5" s="446"/>
      <c r="E5" s="446"/>
      <c r="F5" s="446"/>
      <c r="G5" s="446"/>
      <c r="H5" s="446"/>
      <c r="I5" s="446"/>
      <c r="J5" s="447"/>
    </row>
    <row r="6" spans="1:10" s="17" customFormat="1" ht="13.5">
      <c r="A6" s="43" t="s">
        <v>32</v>
      </c>
      <c r="B6" s="379" t="s">
        <v>24</v>
      </c>
      <c r="C6" s="379" t="s">
        <v>25</v>
      </c>
      <c r="D6" s="379" t="s">
        <v>26</v>
      </c>
      <c r="E6" s="379" t="s">
        <v>27</v>
      </c>
      <c r="F6" s="379" t="s">
        <v>28</v>
      </c>
      <c r="G6" s="379" t="s">
        <v>29</v>
      </c>
      <c r="H6" s="379" t="s">
        <v>30</v>
      </c>
      <c r="I6" s="379" t="s">
        <v>31</v>
      </c>
      <c r="J6" s="403" t="s">
        <v>250</v>
      </c>
    </row>
    <row r="7" spans="1:10" s="17" customFormat="1" ht="13.5">
      <c r="A7" s="44" t="s">
        <v>35</v>
      </c>
      <c r="B7" s="33">
        <v>1.2766223482768879</v>
      </c>
      <c r="C7" s="33">
        <v>1.3136983977594741</v>
      </c>
      <c r="D7" s="33">
        <v>1.3456388837132118</v>
      </c>
      <c r="E7" s="33">
        <v>1.368004056967564</v>
      </c>
      <c r="F7" s="33">
        <v>1.3929797687323118</v>
      </c>
      <c r="G7" s="33">
        <v>1.4035677387115619</v>
      </c>
      <c r="H7" s="33">
        <v>1.434042977348968</v>
      </c>
      <c r="I7" s="33">
        <v>1.4438706372683761</v>
      </c>
      <c r="J7" s="94">
        <v>1.439993883223962</v>
      </c>
    </row>
    <row r="8" spans="1:10" s="17" customFormat="1" ht="13.5">
      <c r="A8" s="44" t="s">
        <v>36</v>
      </c>
      <c r="B8" s="33">
        <v>1.392968009836822</v>
      </c>
      <c r="C8" s="33">
        <v>1.4231720844634741</v>
      </c>
      <c r="D8" s="33">
        <v>1.4375956597886481</v>
      </c>
      <c r="E8" s="33">
        <v>1.459863870368034</v>
      </c>
      <c r="F8" s="33">
        <v>1.4845561699388339</v>
      </c>
      <c r="G8" s="33">
        <v>1.5208836149585341</v>
      </c>
      <c r="H8" s="33">
        <v>1.5363270934950939</v>
      </c>
      <c r="I8" s="33">
        <v>1.5525932763025061</v>
      </c>
      <c r="J8" s="94">
        <v>1.5600781347719399</v>
      </c>
    </row>
    <row r="9" spans="1:10" s="17" customFormat="1" ht="13.5">
      <c r="A9" s="44" t="s">
        <v>37</v>
      </c>
      <c r="B9" s="33">
        <v>1.319518641840244</v>
      </c>
      <c r="C9" s="33">
        <v>1.3261976369860178</v>
      </c>
      <c r="D9" s="33">
        <v>1.3277537093872318</v>
      </c>
      <c r="E9" s="33">
        <v>1.3403808915686579</v>
      </c>
      <c r="F9" s="33">
        <v>1.3448109739756098</v>
      </c>
      <c r="G9" s="33">
        <v>1.3542568956590861</v>
      </c>
      <c r="H9" s="33">
        <v>1.3552608828745141</v>
      </c>
      <c r="I9" s="33">
        <v>1.360845045648748</v>
      </c>
      <c r="J9" s="94">
        <v>1.351092847694298</v>
      </c>
    </row>
    <row r="10" spans="1:10" s="17" customFormat="1" ht="13.5">
      <c r="A10" s="44" t="s">
        <v>38</v>
      </c>
      <c r="B10" s="33">
        <v>0.92423921596156333</v>
      </c>
      <c r="C10" s="33">
        <v>0.95756598509909152</v>
      </c>
      <c r="D10" s="33">
        <v>0.99436130898654229</v>
      </c>
      <c r="E10" s="33">
        <v>1.0262887807690499</v>
      </c>
      <c r="F10" s="33">
        <v>1.0789924639618751</v>
      </c>
      <c r="G10" s="33">
        <v>1.1137328700343461</v>
      </c>
      <c r="H10" s="33">
        <v>1.1452650838952319</v>
      </c>
      <c r="I10" s="33">
        <v>1.1467448050893558</v>
      </c>
      <c r="J10" s="94">
        <v>1.1260011486512396</v>
      </c>
    </row>
    <row r="11" spans="1:10" s="17" customFormat="1" ht="13.5">
      <c r="A11" s="44" t="s">
        <v>39</v>
      </c>
      <c r="B11" s="33">
        <v>0.58830398597109734</v>
      </c>
      <c r="C11" s="33">
        <v>0.61905627032964938</v>
      </c>
      <c r="D11" s="33">
        <v>0.66694417595371558</v>
      </c>
      <c r="E11" s="33">
        <v>0.72906129043372625</v>
      </c>
      <c r="F11" s="33">
        <v>0.78481146387658662</v>
      </c>
      <c r="G11" s="33">
        <v>0.80891558913349382</v>
      </c>
      <c r="H11" s="33">
        <v>0.85648140512869619</v>
      </c>
      <c r="I11" s="33">
        <v>0.88367340391434579</v>
      </c>
      <c r="J11" s="94">
        <v>0.86701013925082804</v>
      </c>
    </row>
    <row r="12" spans="1:10" s="17" customFormat="1" ht="13.5">
      <c r="A12" s="44" t="s">
        <v>255</v>
      </c>
      <c r="B12" s="33">
        <v>0.74956330887097311</v>
      </c>
      <c r="C12" s="33">
        <v>0.74139897713562686</v>
      </c>
      <c r="D12" s="33">
        <v>0.73810994353545478</v>
      </c>
      <c r="E12" s="33">
        <v>0.73495956679629537</v>
      </c>
      <c r="F12" s="33">
        <v>0.82568927142301796</v>
      </c>
      <c r="G12" s="33">
        <v>0.98570064341791053</v>
      </c>
      <c r="H12" s="33">
        <v>1.1715405153561478</v>
      </c>
      <c r="I12" s="33">
        <v>1.2273888288277772</v>
      </c>
      <c r="J12" s="94">
        <v>1.2380479145093175</v>
      </c>
    </row>
    <row r="13" spans="1:10" s="17" customFormat="1" ht="13.5">
      <c r="A13" s="44" t="s">
        <v>63</v>
      </c>
      <c r="B13" s="33">
        <v>0.89297736083268542</v>
      </c>
      <c r="C13" s="33">
        <v>0.91921000240147921</v>
      </c>
      <c r="D13" s="33">
        <v>0.94300131149707378</v>
      </c>
      <c r="E13" s="33">
        <v>0.966627538688139</v>
      </c>
      <c r="F13" s="33">
        <v>0.99228227743112485</v>
      </c>
      <c r="G13" s="33">
        <v>1.0125734666876949</v>
      </c>
      <c r="H13" s="33">
        <v>1.0338818783179919</v>
      </c>
      <c r="I13" s="33">
        <v>1.065536280671936</v>
      </c>
      <c r="J13" s="94">
        <v>1.078431023941006</v>
      </c>
    </row>
    <row r="14" spans="1:10" s="17" customFormat="1" ht="13.5">
      <c r="A14" s="44" t="s">
        <v>40</v>
      </c>
      <c r="B14" s="33">
        <v>1.5608056386141682</v>
      </c>
      <c r="C14" s="33">
        <v>1.5847617202982101</v>
      </c>
      <c r="D14" s="33">
        <v>1.6031446596917842</v>
      </c>
      <c r="E14" s="33">
        <v>1.6346755818945042</v>
      </c>
      <c r="F14" s="33">
        <v>1.6443640122454819</v>
      </c>
      <c r="G14" s="33">
        <v>1.6400157332838039</v>
      </c>
      <c r="H14" s="33">
        <v>1.6480346588705159</v>
      </c>
      <c r="I14" s="33">
        <v>1.6478473453772282</v>
      </c>
      <c r="J14" s="94">
        <v>1.6181286778684978</v>
      </c>
    </row>
    <row r="15" spans="1:10" s="17" customFormat="1" ht="13.5">
      <c r="A15" s="44" t="s">
        <v>43</v>
      </c>
      <c r="B15" s="33">
        <v>1.1942746938395756</v>
      </c>
      <c r="C15" s="33">
        <v>1.2761494969931437</v>
      </c>
      <c r="D15" s="33">
        <v>1.4037673972190021</v>
      </c>
      <c r="E15" s="33">
        <v>1.572173800373414</v>
      </c>
      <c r="F15" s="33">
        <v>1.6962291656316939</v>
      </c>
      <c r="G15" s="33">
        <v>1.7579443352131783</v>
      </c>
      <c r="H15" s="33">
        <v>1.8698313051173101</v>
      </c>
      <c r="I15" s="33">
        <v>1.8978220517478799</v>
      </c>
      <c r="J15" s="94">
        <v>1.87864712880326</v>
      </c>
    </row>
    <row r="16" spans="1:10" s="17" customFormat="1" ht="13.5">
      <c r="A16" s="44" t="s">
        <v>44</v>
      </c>
      <c r="B16" s="33">
        <v>1.2831306153761139</v>
      </c>
      <c r="C16" s="33">
        <v>1.311484853595962</v>
      </c>
      <c r="D16" s="33">
        <v>1.3556418272872319</v>
      </c>
      <c r="E16" s="33">
        <v>1.3799880628930841</v>
      </c>
      <c r="F16" s="33">
        <v>1.4251097890134279</v>
      </c>
      <c r="G16" s="33">
        <v>1.4541764915284179</v>
      </c>
      <c r="H16" s="33">
        <v>1.483660951312832</v>
      </c>
      <c r="I16" s="33">
        <v>1.4831771771487541</v>
      </c>
      <c r="J16" s="94">
        <v>1.497907265187548</v>
      </c>
    </row>
    <row r="17" spans="1:10" s="17" customFormat="1" ht="13.5">
      <c r="A17" s="44" t="s">
        <v>45</v>
      </c>
      <c r="B17" s="33">
        <v>1.1729013844540419</v>
      </c>
      <c r="C17" s="33">
        <v>1.1906444083726719</v>
      </c>
      <c r="D17" s="33">
        <v>1.20678232537619</v>
      </c>
      <c r="E17" s="33">
        <v>1.218814132649114</v>
      </c>
      <c r="F17" s="33">
        <v>1.2260053391938721</v>
      </c>
      <c r="G17" s="33">
        <v>1.2353879870971203</v>
      </c>
      <c r="H17" s="33">
        <v>1.2423971004386842</v>
      </c>
      <c r="I17" s="33">
        <v>1.24445749135295</v>
      </c>
      <c r="J17" s="94">
        <v>1.24420564683222</v>
      </c>
    </row>
    <row r="18" spans="1:10" s="17" customFormat="1" ht="13.5">
      <c r="A18" s="44" t="s">
        <v>33</v>
      </c>
      <c r="B18" s="33">
        <v>1.2059830286591162</v>
      </c>
      <c r="C18" s="33">
        <v>1.2217817312340622</v>
      </c>
      <c r="D18" s="33">
        <v>1.2426751384185719</v>
      </c>
      <c r="E18" s="33">
        <v>1.26341300072104</v>
      </c>
      <c r="F18" s="33">
        <v>1.2748607129465759</v>
      </c>
      <c r="G18" s="33">
        <v>1.2841637241605259</v>
      </c>
      <c r="H18" s="33">
        <v>1.2837974635590179</v>
      </c>
      <c r="I18" s="33">
        <v>1.2863815008467738</v>
      </c>
      <c r="J18" s="94">
        <v>1.2773411783238942</v>
      </c>
    </row>
    <row r="19" spans="1:10" s="17" customFormat="1" ht="13.5">
      <c r="A19" s="44" t="s">
        <v>46</v>
      </c>
      <c r="B19" s="33">
        <v>1.0252105321998788</v>
      </c>
      <c r="C19" s="33">
        <v>1.0662111596647301</v>
      </c>
      <c r="D19" s="33">
        <v>1.114365915305416</v>
      </c>
      <c r="E19" s="33">
        <v>1.1679127469185677</v>
      </c>
      <c r="F19" s="33">
        <v>1.21939798042829</v>
      </c>
      <c r="G19" s="33">
        <v>1.2438401589069681</v>
      </c>
      <c r="H19" s="33">
        <v>1.280521317338762</v>
      </c>
      <c r="I19" s="33">
        <v>1.2937095739842259</v>
      </c>
      <c r="J19" s="94">
        <v>1.3038435002992641</v>
      </c>
    </row>
    <row r="20" spans="1:10" s="17" customFormat="1" ht="13.5">
      <c r="A20" s="44" t="s">
        <v>47</v>
      </c>
      <c r="B20" s="33">
        <v>0.96614907918895176</v>
      </c>
      <c r="C20" s="33">
        <v>0.99943621813108108</v>
      </c>
      <c r="D20" s="33">
        <v>1.0240830904404654</v>
      </c>
      <c r="E20" s="33">
        <v>1.0605811466001183</v>
      </c>
      <c r="F20" s="33">
        <v>1.112211767158682</v>
      </c>
      <c r="G20" s="33">
        <v>1.1543138086748441</v>
      </c>
      <c r="H20" s="33">
        <v>1.1955127421420682</v>
      </c>
      <c r="I20" s="33">
        <v>1.2400731699443981</v>
      </c>
      <c r="J20" s="94">
        <v>1.243732499713194</v>
      </c>
    </row>
    <row r="21" spans="1:10" s="17" customFormat="1" ht="13.5">
      <c r="A21" s="44" t="s">
        <v>49</v>
      </c>
      <c r="B21" s="33">
        <v>1.692302855574394</v>
      </c>
      <c r="C21" s="33">
        <v>1.7641142101293479</v>
      </c>
      <c r="D21" s="33">
        <v>1.8058515776443038</v>
      </c>
      <c r="E21" s="33">
        <v>1.883126454748784</v>
      </c>
      <c r="F21" s="33">
        <v>1.9480688318802659</v>
      </c>
      <c r="G21" s="33">
        <v>2.0457590957716021</v>
      </c>
      <c r="H21" s="33">
        <v>2.1463390047063102</v>
      </c>
      <c r="I21" s="33">
        <v>2.1606703288160958</v>
      </c>
      <c r="J21" s="94">
        <v>2.0033995658186039</v>
      </c>
    </row>
    <row r="22" spans="1:10" s="17" customFormat="1" ht="13.5">
      <c r="A22" s="44" t="s">
        <v>48</v>
      </c>
      <c r="B22" s="33">
        <v>1.2922670466534261</v>
      </c>
      <c r="C22" s="33">
        <v>1.3117281250459281</v>
      </c>
      <c r="D22" s="33">
        <v>1.3539954060567359</v>
      </c>
      <c r="E22" s="33">
        <v>1.3886074629679919</v>
      </c>
      <c r="F22" s="33">
        <v>1.4514694565562278</v>
      </c>
      <c r="G22" s="33">
        <v>1.4898232729799417</v>
      </c>
      <c r="H22" s="33">
        <v>1.5296397187796582</v>
      </c>
      <c r="I22" s="33">
        <v>1.5342291861699759</v>
      </c>
      <c r="J22" s="94">
        <v>1.522891247633074</v>
      </c>
    </row>
    <row r="23" spans="1:10" s="17" customFormat="1" ht="13.5">
      <c r="A23" s="44" t="s">
        <v>50</v>
      </c>
      <c r="B23" s="33">
        <v>1.2375770339421641</v>
      </c>
      <c r="C23" s="33">
        <v>1.2477354382161341</v>
      </c>
      <c r="D23" s="33">
        <v>1.2597500775897559</v>
      </c>
      <c r="E23" s="33">
        <v>1.285563221079606</v>
      </c>
      <c r="F23" s="33">
        <v>1.296680911158024</v>
      </c>
      <c r="G23" s="33">
        <v>1.3112259638602439</v>
      </c>
      <c r="H23" s="33">
        <v>1.3414057454802479</v>
      </c>
      <c r="I23" s="33">
        <v>1.3498864948432281</v>
      </c>
      <c r="J23" s="94">
        <v>1.3207851212925683</v>
      </c>
    </row>
    <row r="24" spans="1:10" s="17" customFormat="1" ht="13.5">
      <c r="A24" s="44" t="s">
        <v>51</v>
      </c>
      <c r="B24" s="33">
        <v>1.1341390464941061</v>
      </c>
      <c r="C24" s="33">
        <v>1.1520182215189441</v>
      </c>
      <c r="D24" s="33">
        <v>1.1758554410173321</v>
      </c>
      <c r="E24" s="33">
        <v>1.205766270190312</v>
      </c>
      <c r="F24" s="33">
        <v>1.23125635466968</v>
      </c>
      <c r="G24" s="33">
        <v>1.2526900408530541</v>
      </c>
      <c r="H24" s="33">
        <v>1.2727286321501319</v>
      </c>
      <c r="I24" s="33">
        <v>1.2862165952970361</v>
      </c>
      <c r="J24" s="94">
        <v>1.3114679721434321</v>
      </c>
    </row>
    <row r="25" spans="1:10" s="17" customFormat="1" ht="13.5">
      <c r="A25" s="44" t="s">
        <v>52</v>
      </c>
      <c r="B25" s="33">
        <v>0.86226186930317517</v>
      </c>
      <c r="C25" s="33">
        <v>0.87148123985394754</v>
      </c>
      <c r="D25" s="33">
        <v>0.87455852620238994</v>
      </c>
      <c r="E25" s="33">
        <v>0.8825334989632081</v>
      </c>
      <c r="F25" s="33">
        <v>0.88577059995019203</v>
      </c>
      <c r="G25" s="33">
        <v>0.8932293429165522</v>
      </c>
      <c r="H25" s="33">
        <v>0.8967763923851223</v>
      </c>
      <c r="I25" s="33">
        <v>0.90512091838231201</v>
      </c>
      <c r="J25" s="94">
        <v>0.90358195379830197</v>
      </c>
    </row>
    <row r="26" spans="1:10" s="17" customFormat="1" ht="13.5">
      <c r="A26" s="44" t="s">
        <v>64</v>
      </c>
      <c r="B26" s="33">
        <v>0.83259477516453928</v>
      </c>
      <c r="C26" s="33">
        <v>0.8520797648940972</v>
      </c>
      <c r="D26" s="33">
        <v>0.86736968654041413</v>
      </c>
      <c r="E26" s="33">
        <v>0.88513980249248991</v>
      </c>
      <c r="F26" s="33">
        <v>0.90294461392003655</v>
      </c>
      <c r="G26" s="33">
        <v>0.92310649273539824</v>
      </c>
      <c r="H26" s="33">
        <v>0.94259883640416398</v>
      </c>
      <c r="I26" s="33">
        <v>0.96116183743110761</v>
      </c>
      <c r="J26" s="94">
        <v>0.96922248533230437</v>
      </c>
    </row>
    <row r="27" spans="1:10" s="17" customFormat="1" ht="13.5">
      <c r="A27" s="44" t="s">
        <v>53</v>
      </c>
      <c r="B27" s="33">
        <v>0.61641278703714408</v>
      </c>
      <c r="C27" s="33">
        <v>0.66013954293063892</v>
      </c>
      <c r="D27" s="33">
        <v>0.73788074957471783</v>
      </c>
      <c r="E27" s="33">
        <v>0.76250098184382964</v>
      </c>
      <c r="F27" s="33">
        <v>0.85470757210441861</v>
      </c>
      <c r="G27" s="33">
        <v>0.9957526153287185</v>
      </c>
      <c r="H27" s="33">
        <v>1.1151766719871197</v>
      </c>
      <c r="I27" s="33">
        <v>1.2527513119946199</v>
      </c>
      <c r="J27" s="94">
        <v>1.306325088359384</v>
      </c>
    </row>
    <row r="28" spans="1:10" s="17" customFormat="1" ht="13.5">
      <c r="A28" s="44" t="s">
        <v>54</v>
      </c>
      <c r="B28" s="33">
        <v>0.60349724256303716</v>
      </c>
      <c r="C28" s="33">
        <v>0.6726983778364215</v>
      </c>
      <c r="D28" s="33">
        <v>0.75561924306603712</v>
      </c>
      <c r="E28" s="33">
        <v>0.81664158905257922</v>
      </c>
      <c r="F28" s="33">
        <v>0.89095897772051558</v>
      </c>
      <c r="G28" s="33">
        <v>0.94220887022324362</v>
      </c>
      <c r="H28" s="33">
        <v>1.0069249735518704</v>
      </c>
      <c r="I28" s="33">
        <v>1.0487063635601552</v>
      </c>
      <c r="J28" s="94">
        <v>1.0754876946079559</v>
      </c>
    </row>
    <row r="29" spans="1:10" s="17" customFormat="1" ht="13.5">
      <c r="A29" s="44" t="s">
        <v>55</v>
      </c>
      <c r="B29" s="33">
        <v>1.161168695106646</v>
      </c>
      <c r="C29" s="33">
        <v>1.2098062323519561</v>
      </c>
      <c r="D29" s="33">
        <v>1.2639279496084359</v>
      </c>
      <c r="E29" s="33">
        <v>1.2896942804396501</v>
      </c>
      <c r="F29" s="33">
        <v>1.483913298826282</v>
      </c>
      <c r="G29" s="33">
        <v>1.6743160247321902</v>
      </c>
      <c r="H29" s="33">
        <v>1.8367950896171101</v>
      </c>
      <c r="I29" s="33">
        <v>1.9117583319876339</v>
      </c>
      <c r="J29" s="94">
        <v>1.8809988792199821</v>
      </c>
    </row>
    <row r="30" spans="1:10" s="17" customFormat="1" ht="13.5">
      <c r="A30" s="62" t="s">
        <v>56</v>
      </c>
      <c r="B30" s="34">
        <v>0.73898064900351412</v>
      </c>
      <c r="C30" s="34">
        <v>0.74894564567896438</v>
      </c>
      <c r="D30" s="34">
        <v>0.75841917648574286</v>
      </c>
      <c r="E30" s="34">
        <v>0.78015763497889778</v>
      </c>
      <c r="F30" s="34">
        <v>0.79287074579477024</v>
      </c>
      <c r="G30" s="34">
        <v>0.79844600087536366</v>
      </c>
      <c r="H30" s="34">
        <v>0.80113279310653385</v>
      </c>
      <c r="I30" s="34">
        <v>0.80648848838000065</v>
      </c>
      <c r="J30" s="35">
        <v>0.7946036450559445</v>
      </c>
    </row>
    <row r="31" spans="1:10" s="17" customFormat="1" ht="13.5">
      <c r="A31" s="44" t="s">
        <v>256</v>
      </c>
      <c r="B31" s="33">
        <v>1.5745259498536099</v>
      </c>
      <c r="C31" s="33">
        <v>1.5939922823461821</v>
      </c>
      <c r="D31" s="33">
        <v>1.6044772728572958</v>
      </c>
      <c r="E31" s="33">
        <v>1.6158096493883183</v>
      </c>
      <c r="F31" s="33">
        <v>1.632418891821942</v>
      </c>
      <c r="G31" s="33">
        <v>1.6490350141743839</v>
      </c>
      <c r="H31" s="33">
        <v>1.6552316148686341</v>
      </c>
      <c r="I31" s="33">
        <v>1.6631165007808602</v>
      </c>
      <c r="J31" s="94">
        <v>1.647990283716092</v>
      </c>
    </row>
    <row r="32" spans="1:10" s="17" customFormat="1" ht="13.5">
      <c r="A32" s="44" t="s">
        <v>58</v>
      </c>
      <c r="B32" s="33">
        <v>1.240673579228164</v>
      </c>
      <c r="C32" s="33">
        <v>1.2755493777026561</v>
      </c>
      <c r="D32" s="33">
        <v>1.28906581231284</v>
      </c>
      <c r="E32" s="33">
        <v>1.311960458255824</v>
      </c>
      <c r="F32" s="33">
        <v>1.3392937918726839</v>
      </c>
      <c r="G32" s="33">
        <v>1.340892150786092</v>
      </c>
      <c r="H32" s="33">
        <v>1.3635023396242421</v>
      </c>
      <c r="I32" s="33">
        <v>1.393105173145998</v>
      </c>
      <c r="J32" s="94">
        <v>1.395108121555352</v>
      </c>
    </row>
    <row r="33" spans="1:10" s="17" customFormat="1" ht="13.5">
      <c r="A33" s="44" t="s">
        <v>57</v>
      </c>
      <c r="B33" s="33">
        <v>1.37880868318349</v>
      </c>
      <c r="C33" s="33">
        <v>1.4144895359659519</v>
      </c>
      <c r="D33" s="33">
        <v>1.4417540038277521</v>
      </c>
      <c r="E33" s="33">
        <v>1.4675381613323841</v>
      </c>
      <c r="F33" s="33">
        <v>1.4801973527848502</v>
      </c>
      <c r="G33" s="33">
        <v>1.4892780426321761</v>
      </c>
      <c r="H33" s="33">
        <v>1.5025170366218803</v>
      </c>
      <c r="I33" s="33">
        <v>1.5167807241362941</v>
      </c>
      <c r="J33" s="94">
        <v>1.5092040432873439</v>
      </c>
    </row>
    <row r="34" spans="1:10" s="17" customFormat="1" ht="13.5">
      <c r="A34" s="44" t="s">
        <v>60</v>
      </c>
      <c r="B34" s="33">
        <v>0.64709083374077081</v>
      </c>
      <c r="C34" s="33">
        <v>0.67453214816781537</v>
      </c>
      <c r="D34" s="33">
        <v>0.70565182866971965</v>
      </c>
      <c r="E34" s="33">
        <v>0.73614759121080797</v>
      </c>
      <c r="F34" s="33">
        <v>0.77664207098140503</v>
      </c>
      <c r="G34" s="33">
        <v>0.82117077419469064</v>
      </c>
      <c r="H34" s="33">
        <v>0.8504360027066451</v>
      </c>
      <c r="I34" s="33">
        <v>0.87946277298153086</v>
      </c>
      <c r="J34" s="94">
        <v>0.90706637359908959</v>
      </c>
    </row>
    <row r="35" spans="1:10" s="17" customFormat="1" ht="13.5">
      <c r="A35" s="44" t="s">
        <v>61</v>
      </c>
      <c r="B35" s="33">
        <v>1.0764419219644501</v>
      </c>
      <c r="C35" s="33">
        <v>1.09092348744027</v>
      </c>
      <c r="D35" s="33">
        <v>1.0997071557881419</v>
      </c>
      <c r="E35" s="33">
        <v>1.1271821571131078</v>
      </c>
      <c r="F35" s="33">
        <v>1.148802690143242</v>
      </c>
      <c r="G35" s="33">
        <v>1.1748708809780821</v>
      </c>
      <c r="H35" s="33">
        <v>1.2004927433394659</v>
      </c>
      <c r="I35" s="33">
        <v>1.21933968924573</v>
      </c>
      <c r="J35" s="94">
        <v>1.2229169268056461</v>
      </c>
    </row>
    <row r="36" spans="1:10" s="17" customFormat="1" ht="13.5">
      <c r="A36" s="44" t="s">
        <v>65</v>
      </c>
      <c r="B36" s="33">
        <v>0.69294220188824718</v>
      </c>
      <c r="C36" s="33">
        <v>0.72212014671544567</v>
      </c>
      <c r="D36" s="33">
        <v>0.75161159643454223</v>
      </c>
      <c r="E36" s="33">
        <v>0.80911542035951345</v>
      </c>
      <c r="F36" s="33">
        <v>0.89571546349285858</v>
      </c>
      <c r="G36" s="33">
        <v>0.95471506835361652</v>
      </c>
      <c r="H36" s="33">
        <v>1.0165372413658667</v>
      </c>
      <c r="I36" s="33">
        <v>1.0648214390335391</v>
      </c>
      <c r="J36" s="94">
        <v>1.0376872552887013</v>
      </c>
    </row>
    <row r="37" spans="1:10" s="17" customFormat="1" ht="13.5">
      <c r="A37" s="44" t="s">
        <v>41</v>
      </c>
      <c r="B37" s="33">
        <v>0.87293272626191443</v>
      </c>
      <c r="C37" s="33">
        <v>0.89989198203501419</v>
      </c>
      <c r="D37" s="33">
        <v>0.92930248846703223</v>
      </c>
      <c r="E37" s="33">
        <v>0.97612113414989066</v>
      </c>
      <c r="F37" s="33">
        <v>1.0355389080682087</v>
      </c>
      <c r="G37" s="33">
        <v>1.075672087836995</v>
      </c>
      <c r="H37" s="33">
        <v>1.157396565165008</v>
      </c>
      <c r="I37" s="33">
        <v>1.191847269139326</v>
      </c>
      <c r="J37" s="94">
        <v>1.2221783164414659</v>
      </c>
    </row>
    <row r="38" spans="1:10" s="17" customFormat="1" ht="13.5">
      <c r="A38" s="44" t="s">
        <v>42</v>
      </c>
      <c r="B38" s="33">
        <v>1.0354039883063206</v>
      </c>
      <c r="C38" s="33">
        <v>1.0577204761477919</v>
      </c>
      <c r="D38" s="33">
        <v>1.081052792594948</v>
      </c>
      <c r="E38" s="33">
        <v>1.1044135757990678</v>
      </c>
      <c r="F38" s="33">
        <v>1.1242087740500779</v>
      </c>
      <c r="G38" s="33">
        <v>1.1401468899405161</v>
      </c>
      <c r="H38" s="33">
        <v>1.154505043578766</v>
      </c>
      <c r="I38" s="33">
        <v>1.1696079550098362</v>
      </c>
      <c r="J38" s="94">
        <v>1.18279023260409</v>
      </c>
    </row>
    <row r="39" spans="1:10" s="17" customFormat="1" ht="13.5">
      <c r="A39" s="44" t="s">
        <v>66</v>
      </c>
      <c r="B39" s="33">
        <v>1.3908141406747059</v>
      </c>
      <c r="C39" s="33">
        <v>1.4186666923859401</v>
      </c>
      <c r="D39" s="33">
        <v>1.4317318571067461</v>
      </c>
      <c r="E39" s="33">
        <v>1.4511076826727418</v>
      </c>
      <c r="F39" s="33">
        <v>1.4753271862577979</v>
      </c>
      <c r="G39" s="33">
        <v>1.488480839026894</v>
      </c>
      <c r="H39" s="33">
        <v>1.4982449212566922</v>
      </c>
      <c r="I39" s="33">
        <v>1.5083114457159941</v>
      </c>
      <c r="J39" s="94">
        <v>1.4901163925380461</v>
      </c>
    </row>
    <row r="40" spans="1:10" s="17" customFormat="1" ht="13.5">
      <c r="A40" s="44" t="s">
        <v>67</v>
      </c>
      <c r="B40" s="33">
        <v>1.5771243616799759</v>
      </c>
      <c r="C40" s="33">
        <v>1.5946737043230921</v>
      </c>
      <c r="D40" s="33">
        <v>1.6178356494078501</v>
      </c>
      <c r="E40" s="33">
        <v>1.6541109243837102</v>
      </c>
      <c r="F40" s="33">
        <v>1.659212495454772</v>
      </c>
      <c r="G40" s="33">
        <v>1.6536454890272061</v>
      </c>
      <c r="H40" s="33">
        <v>1.665660342315944</v>
      </c>
      <c r="I40" s="33">
        <v>1.6696382824525358</v>
      </c>
      <c r="J40" s="94">
        <v>1.637511259881844</v>
      </c>
    </row>
    <row r="41" spans="1:10" s="17" customFormat="1" ht="13.5">
      <c r="A41" s="44" t="s">
        <v>68</v>
      </c>
      <c r="B41" s="33">
        <v>0.67048907150252934</v>
      </c>
      <c r="C41" s="33">
        <v>0.67140328779814262</v>
      </c>
      <c r="D41" s="33">
        <v>0.6681637435676</v>
      </c>
      <c r="E41" s="33">
        <v>0.68179626818079309</v>
      </c>
      <c r="F41" s="33">
        <v>0.69607647291903918</v>
      </c>
      <c r="G41" s="33">
        <v>0.70991023515954543</v>
      </c>
      <c r="H41" s="33">
        <v>0.73056371765833128</v>
      </c>
      <c r="I41" s="33">
        <v>0.75234844061873563</v>
      </c>
      <c r="J41" s="94">
        <v>0.77919354063112767</v>
      </c>
    </row>
    <row r="42" spans="1:10" s="17" customFormat="1" ht="13.5">
      <c r="A42" s="44" t="s">
        <v>62</v>
      </c>
      <c r="B42" s="33">
        <v>1.373494087033482</v>
      </c>
      <c r="C42" s="33">
        <v>1.390196265316918</v>
      </c>
      <c r="D42" s="33">
        <v>1.4020539903599221</v>
      </c>
      <c r="E42" s="33">
        <v>1.415755135541676</v>
      </c>
      <c r="F42" s="33">
        <v>1.432726993856744</v>
      </c>
      <c r="G42" s="33">
        <v>1.4466997570048619</v>
      </c>
      <c r="H42" s="33">
        <v>1.4540597302696359</v>
      </c>
      <c r="I42" s="33">
        <v>1.459224833176604</v>
      </c>
      <c r="J42" s="94">
        <v>1.458671154351632</v>
      </c>
    </row>
    <row r="43" spans="1:10" s="17" customFormat="1" ht="13.5">
      <c r="A43" s="44" t="s">
        <v>257</v>
      </c>
      <c r="B43" s="33">
        <v>1.3766662667794178</v>
      </c>
      <c r="C43" s="33">
        <v>1.370987950702484</v>
      </c>
      <c r="D43" s="33">
        <v>1.3640292959214482</v>
      </c>
      <c r="E43" s="33">
        <v>1.3593149574594663</v>
      </c>
      <c r="F43" s="33">
        <v>1.3509733084366822</v>
      </c>
      <c r="G43" s="33">
        <v>1.3430918060578281</v>
      </c>
      <c r="H43" s="33">
        <v>1.3310799410584759</v>
      </c>
      <c r="I43" s="33">
        <v>1.3168004266855899</v>
      </c>
      <c r="J43" s="94">
        <v>1.29309314094715</v>
      </c>
    </row>
    <row r="44" spans="1:10" s="17" customFormat="1" ht="13.5">
      <c r="A44" s="44" t="s">
        <v>160</v>
      </c>
      <c r="B44" s="33">
        <v>0.93249771711946805</v>
      </c>
      <c r="C44" s="33">
        <v>0.95448617765099153</v>
      </c>
      <c r="D44" s="33">
        <v>0.97291510154870264</v>
      </c>
      <c r="E44" s="33">
        <v>0.9936657521462029</v>
      </c>
      <c r="F44" s="33">
        <v>1.0163474188747146</v>
      </c>
      <c r="G44" s="33">
        <v>1.0402326432864339</v>
      </c>
      <c r="H44" s="33">
        <v>1.068200597711646</v>
      </c>
      <c r="I44" s="33">
        <v>1.0941624184575782</v>
      </c>
      <c r="J44" s="94">
        <v>1.12361176197565</v>
      </c>
    </row>
    <row r="45" spans="1:10" s="17" customFormat="1" ht="13.5">
      <c r="A45" s="52" t="s">
        <v>72</v>
      </c>
      <c r="B45" s="95">
        <v>0.68323735134154473</v>
      </c>
      <c r="C45" s="95">
        <v>0.69095506425756303</v>
      </c>
      <c r="D45" s="95">
        <v>0.70159405033431377</v>
      </c>
      <c r="E45" s="95">
        <v>0.72357295213658179</v>
      </c>
      <c r="F45" s="95">
        <v>0.75274836788229782</v>
      </c>
      <c r="G45" s="95">
        <v>0.77590902726883582</v>
      </c>
      <c r="H45" s="95">
        <v>0.79038350514047506</v>
      </c>
      <c r="I45" s="95">
        <v>0.79890518266719079</v>
      </c>
      <c r="J45" s="96">
        <v>0.79163772480266836</v>
      </c>
    </row>
    <row r="46" spans="1:10" s="29" customFormat="1" ht="12.75">
      <c r="A46" s="449" t="s">
        <v>74</v>
      </c>
      <c r="B46" s="449"/>
      <c r="C46" s="449"/>
      <c r="D46" s="449"/>
      <c r="E46" s="449"/>
      <c r="F46" s="449"/>
      <c r="G46" s="449"/>
      <c r="H46" s="449"/>
      <c r="I46" s="449"/>
      <c r="J46" s="449"/>
    </row>
    <row r="47" spans="1:10" s="29" customFormat="1" ht="12.75">
      <c r="A47" s="425" t="s">
        <v>258</v>
      </c>
      <c r="B47" s="425"/>
      <c r="C47" s="425"/>
      <c r="D47" s="425"/>
      <c r="E47" s="425"/>
      <c r="F47" s="425"/>
      <c r="G47" s="425"/>
      <c r="H47" s="425"/>
      <c r="I47" s="425"/>
      <c r="J47" s="425"/>
    </row>
  </sheetData>
  <mergeCells count="3">
    <mergeCell ref="A5:J5"/>
    <mergeCell ref="A46:J46"/>
    <mergeCell ref="A47:J4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C3895-B6A5-47E0-890E-CC93A04201E1}">
  <dimension ref="A6:P21"/>
  <sheetViews>
    <sheetView showGridLines="0" zoomScale="80" zoomScaleNormal="80" workbookViewId="0">
      <selection activeCell="I30" sqref="I30"/>
    </sheetView>
  </sheetViews>
  <sheetFormatPr baseColWidth="10" defaultRowHeight="15"/>
  <cols>
    <col min="1" max="1" width="15.7109375" customWidth="1"/>
    <col min="2" max="2" width="16.85546875" customWidth="1"/>
    <col min="3" max="3" width="15.42578125" customWidth="1"/>
    <col min="15" max="15" width="20.28515625" customWidth="1"/>
    <col min="16" max="16" width="25" customWidth="1"/>
  </cols>
  <sheetData>
    <row r="6" spans="1:16" ht="41.1" customHeight="1">
      <c r="A6" s="450" t="s">
        <v>283</v>
      </c>
      <c r="B6" s="451"/>
      <c r="C6" s="451"/>
      <c r="D6" s="451"/>
      <c r="E6" s="451"/>
      <c r="F6" s="451"/>
      <c r="G6" s="451"/>
      <c r="H6" s="451"/>
      <c r="I6" s="451"/>
      <c r="J6" s="451"/>
      <c r="K6" s="451"/>
      <c r="L6" s="451"/>
      <c r="M6" s="451"/>
      <c r="N6" s="451"/>
      <c r="O6" s="451"/>
      <c r="P6" s="452"/>
    </row>
    <row r="7" spans="1:16" s="105" customFormat="1" ht="59.45" customHeight="1">
      <c r="A7" s="102" t="s">
        <v>120</v>
      </c>
      <c r="B7" s="103" t="s">
        <v>121</v>
      </c>
      <c r="C7" s="103" t="s">
        <v>33</v>
      </c>
      <c r="D7" s="103" t="s">
        <v>122</v>
      </c>
      <c r="E7" s="103" t="s">
        <v>45</v>
      </c>
      <c r="F7" s="103" t="s">
        <v>51</v>
      </c>
      <c r="G7" s="103" t="s">
        <v>52</v>
      </c>
      <c r="H7" s="103" t="s">
        <v>62</v>
      </c>
      <c r="I7" s="103" t="s">
        <v>42</v>
      </c>
      <c r="J7" s="103" t="s">
        <v>67</v>
      </c>
      <c r="K7" s="103" t="s">
        <v>160</v>
      </c>
      <c r="L7" s="103" t="s">
        <v>66</v>
      </c>
      <c r="M7" s="103" t="s">
        <v>59</v>
      </c>
      <c r="N7" s="103" t="s">
        <v>123</v>
      </c>
      <c r="O7" s="103" t="s">
        <v>124</v>
      </c>
      <c r="P7" s="104" t="s">
        <v>284</v>
      </c>
    </row>
    <row r="8" spans="1:16" s="17" customFormat="1" ht="13.5">
      <c r="A8" s="106">
        <v>2009</v>
      </c>
      <c r="B8" s="107">
        <v>1065</v>
      </c>
      <c r="C8" s="107">
        <v>1252</v>
      </c>
      <c r="D8" s="107">
        <v>6182</v>
      </c>
      <c r="E8" s="107">
        <v>546</v>
      </c>
      <c r="F8" s="107">
        <v>241</v>
      </c>
      <c r="G8" s="107">
        <v>759</v>
      </c>
      <c r="H8" s="107">
        <v>403</v>
      </c>
      <c r="I8" s="107">
        <v>180</v>
      </c>
      <c r="J8" s="107">
        <v>820</v>
      </c>
      <c r="K8" s="107">
        <v>57</v>
      </c>
      <c r="L8" s="107">
        <v>267</v>
      </c>
      <c r="M8" s="107">
        <v>496</v>
      </c>
      <c r="N8" s="107">
        <v>1787</v>
      </c>
      <c r="O8" s="107">
        <v>12990</v>
      </c>
      <c r="P8" s="108">
        <v>14281</v>
      </c>
    </row>
    <row r="9" spans="1:16" s="17" customFormat="1" ht="13.5">
      <c r="A9" s="106">
        <v>2010</v>
      </c>
      <c r="B9" s="107">
        <v>951</v>
      </c>
      <c r="C9" s="107">
        <v>1235</v>
      </c>
      <c r="D9" s="107">
        <v>6805</v>
      </c>
      <c r="E9" s="107">
        <v>623</v>
      </c>
      <c r="F9" s="107">
        <v>213</v>
      </c>
      <c r="G9" s="107">
        <v>743</v>
      </c>
      <c r="H9" s="107">
        <v>392</v>
      </c>
      <c r="I9" s="107">
        <v>191</v>
      </c>
      <c r="J9" s="107">
        <v>843</v>
      </c>
      <c r="K9" s="107">
        <v>80</v>
      </c>
      <c r="L9" s="107">
        <v>259</v>
      </c>
      <c r="M9" s="107">
        <v>499</v>
      </c>
      <c r="N9" s="107">
        <v>1742</v>
      </c>
      <c r="O9" s="107">
        <v>13625</v>
      </c>
      <c r="P9" s="108">
        <v>14576</v>
      </c>
    </row>
    <row r="10" spans="1:16" s="17" customFormat="1" ht="13.5">
      <c r="A10" s="106">
        <v>2011</v>
      </c>
      <c r="B10" s="107">
        <v>1065</v>
      </c>
      <c r="C10" s="107">
        <v>1252</v>
      </c>
      <c r="D10" s="107">
        <v>6182</v>
      </c>
      <c r="E10" s="107">
        <v>546</v>
      </c>
      <c r="F10" s="107">
        <v>241</v>
      </c>
      <c r="G10" s="107">
        <v>759</v>
      </c>
      <c r="H10" s="107">
        <v>403</v>
      </c>
      <c r="I10" s="107">
        <v>180</v>
      </c>
      <c r="J10" s="107">
        <v>820</v>
      </c>
      <c r="K10" s="107">
        <v>203</v>
      </c>
      <c r="L10" s="107">
        <v>206</v>
      </c>
      <c r="M10" s="107">
        <v>445</v>
      </c>
      <c r="N10" s="107">
        <v>1753</v>
      </c>
      <c r="O10" s="107">
        <v>12990</v>
      </c>
      <c r="P10" s="108">
        <v>14055</v>
      </c>
    </row>
    <row r="11" spans="1:16" s="17" customFormat="1" ht="13.5">
      <c r="A11" s="106">
        <v>2012</v>
      </c>
      <c r="B11" s="107">
        <v>1294</v>
      </c>
      <c r="C11" s="107">
        <v>1294</v>
      </c>
      <c r="D11" s="107">
        <v>6604</v>
      </c>
      <c r="E11" s="107">
        <v>582</v>
      </c>
      <c r="F11" s="107">
        <v>283</v>
      </c>
      <c r="G11" s="107">
        <v>992</v>
      </c>
      <c r="H11" s="107">
        <v>430</v>
      </c>
      <c r="I11" s="107">
        <v>251</v>
      </c>
      <c r="J11" s="107">
        <v>939</v>
      </c>
      <c r="K11" s="107">
        <v>204</v>
      </c>
      <c r="L11" s="107">
        <v>177</v>
      </c>
      <c r="M11" s="107">
        <v>415</v>
      </c>
      <c r="N11" s="107">
        <v>1849</v>
      </c>
      <c r="O11" s="107">
        <v>14020</v>
      </c>
      <c r="P11" s="108">
        <v>15314</v>
      </c>
    </row>
    <row r="12" spans="1:16" s="17" customFormat="1" ht="13.5">
      <c r="A12" s="106">
        <v>2013</v>
      </c>
      <c r="B12" s="107">
        <v>1210</v>
      </c>
      <c r="C12" s="107">
        <v>1317</v>
      </c>
      <c r="D12" s="107">
        <v>6642</v>
      </c>
      <c r="E12" s="107">
        <v>637</v>
      </c>
      <c r="F12" s="107">
        <v>243</v>
      </c>
      <c r="G12" s="107">
        <v>1057</v>
      </c>
      <c r="H12" s="107">
        <v>367</v>
      </c>
      <c r="I12" s="107">
        <v>209</v>
      </c>
      <c r="J12" s="107">
        <v>1049</v>
      </c>
      <c r="K12" s="107">
        <v>179</v>
      </c>
      <c r="L12" s="107">
        <v>204</v>
      </c>
      <c r="M12" s="107">
        <v>430</v>
      </c>
      <c r="N12" s="107">
        <v>1900</v>
      </c>
      <c r="O12" s="107">
        <v>14234</v>
      </c>
      <c r="P12" s="108">
        <v>15444</v>
      </c>
    </row>
    <row r="13" spans="1:16" s="17" customFormat="1" ht="13.5">
      <c r="A13" s="106">
        <v>2014</v>
      </c>
      <c r="B13" s="107">
        <v>1246</v>
      </c>
      <c r="C13" s="107">
        <v>1347</v>
      </c>
      <c r="D13" s="107">
        <v>7270</v>
      </c>
      <c r="E13" s="107">
        <v>600</v>
      </c>
      <c r="F13" s="107">
        <v>268</v>
      </c>
      <c r="G13" s="107">
        <v>943</v>
      </c>
      <c r="H13" s="107">
        <v>321</v>
      </c>
      <c r="I13" s="107">
        <v>218</v>
      </c>
      <c r="J13" s="107">
        <v>1003</v>
      </c>
      <c r="K13" s="107">
        <v>264</v>
      </c>
      <c r="L13" s="107">
        <v>198</v>
      </c>
      <c r="M13" s="107">
        <v>573</v>
      </c>
      <c r="N13" s="107">
        <v>1884</v>
      </c>
      <c r="O13" s="107">
        <v>14889</v>
      </c>
      <c r="P13" s="108">
        <v>16135</v>
      </c>
    </row>
    <row r="14" spans="1:16" s="17" customFormat="1" ht="13.5">
      <c r="A14" s="106">
        <v>2015</v>
      </c>
      <c r="B14" s="107">
        <v>1364</v>
      </c>
      <c r="C14" s="107">
        <v>1265</v>
      </c>
      <c r="D14" s="107">
        <v>8704</v>
      </c>
      <c r="E14" s="107">
        <v>676</v>
      </c>
      <c r="F14" s="107">
        <v>285</v>
      </c>
      <c r="G14" s="107">
        <v>1031</v>
      </c>
      <c r="H14" s="107">
        <v>0</v>
      </c>
      <c r="I14" s="107">
        <v>215</v>
      </c>
      <c r="J14" s="107">
        <v>227</v>
      </c>
      <c r="K14" s="107">
        <v>475</v>
      </c>
      <c r="L14" s="107">
        <v>0</v>
      </c>
      <c r="M14" s="107">
        <v>52</v>
      </c>
      <c r="N14" s="107">
        <v>3777</v>
      </c>
      <c r="O14" s="107">
        <v>16707</v>
      </c>
      <c r="P14" s="108">
        <v>18071</v>
      </c>
    </row>
    <row r="15" spans="1:16" s="17" customFormat="1" ht="13.5">
      <c r="A15" s="106">
        <v>2016</v>
      </c>
      <c r="B15" s="107">
        <v>1310</v>
      </c>
      <c r="C15" s="107">
        <v>1153</v>
      </c>
      <c r="D15" s="107">
        <v>8262</v>
      </c>
      <c r="E15" s="107">
        <v>594</v>
      </c>
      <c r="F15" s="107">
        <v>301</v>
      </c>
      <c r="G15" s="107">
        <v>1181</v>
      </c>
      <c r="H15" s="107">
        <v>319</v>
      </c>
      <c r="I15" s="107">
        <v>204</v>
      </c>
      <c r="J15" s="107">
        <v>968</v>
      </c>
      <c r="K15" s="107">
        <v>558</v>
      </c>
      <c r="L15" s="107">
        <v>229</v>
      </c>
      <c r="M15" s="107">
        <v>447</v>
      </c>
      <c r="N15" s="107">
        <v>1887</v>
      </c>
      <c r="O15" s="107">
        <v>16103</v>
      </c>
      <c r="P15" s="108">
        <v>17413</v>
      </c>
    </row>
    <row r="16" spans="1:16" s="17" customFormat="1" ht="13.5">
      <c r="A16" s="106">
        <v>2017</v>
      </c>
      <c r="B16" s="107">
        <v>1334</v>
      </c>
      <c r="C16" s="107">
        <v>1106</v>
      </c>
      <c r="D16" s="107">
        <v>8370</v>
      </c>
      <c r="E16" s="107">
        <v>585</v>
      </c>
      <c r="F16" s="107">
        <v>287</v>
      </c>
      <c r="G16" s="107">
        <v>1274</v>
      </c>
      <c r="H16" s="107">
        <v>379</v>
      </c>
      <c r="I16" s="107">
        <v>186</v>
      </c>
      <c r="J16" s="107">
        <v>897</v>
      </c>
      <c r="K16" s="107">
        <v>281</v>
      </c>
      <c r="L16" s="107">
        <v>235</v>
      </c>
      <c r="M16" s="107">
        <v>371</v>
      </c>
      <c r="N16" s="107">
        <v>1879</v>
      </c>
      <c r="O16" s="107">
        <v>15850</v>
      </c>
      <c r="P16" s="108">
        <v>17184</v>
      </c>
    </row>
    <row r="17" spans="1:16" s="17" customFormat="1" ht="13.5">
      <c r="A17" s="106">
        <v>2018</v>
      </c>
      <c r="B17" s="107">
        <v>1555</v>
      </c>
      <c r="C17" s="107">
        <v>1155</v>
      </c>
      <c r="D17" s="107">
        <v>7173</v>
      </c>
      <c r="E17" s="107">
        <v>520</v>
      </c>
      <c r="F17" s="107">
        <v>307</v>
      </c>
      <c r="G17" s="107">
        <v>1191</v>
      </c>
      <c r="H17" s="107">
        <v>423</v>
      </c>
      <c r="I17" s="107">
        <v>197</v>
      </c>
      <c r="J17" s="107">
        <v>905</v>
      </c>
      <c r="K17" s="107">
        <v>278</v>
      </c>
      <c r="L17" s="107">
        <v>279</v>
      </c>
      <c r="M17" s="107">
        <v>353</v>
      </c>
      <c r="N17" s="107">
        <v>2088</v>
      </c>
      <c r="O17" s="107">
        <v>14869</v>
      </c>
      <c r="P17" s="108">
        <v>16424</v>
      </c>
    </row>
    <row r="18" spans="1:16" s="17" customFormat="1" ht="13.5">
      <c r="A18" s="106">
        <v>2019</v>
      </c>
      <c r="B18" s="107">
        <v>1305</v>
      </c>
      <c r="C18" s="107">
        <v>994</v>
      </c>
      <c r="D18" s="107">
        <v>6978</v>
      </c>
      <c r="E18" s="107">
        <v>510</v>
      </c>
      <c r="F18" s="107">
        <v>265</v>
      </c>
      <c r="G18" s="107">
        <v>1156</v>
      </c>
      <c r="H18" s="107">
        <v>355</v>
      </c>
      <c r="I18" s="107">
        <v>178</v>
      </c>
      <c r="J18" s="107">
        <v>745</v>
      </c>
      <c r="K18" s="107">
        <v>555</v>
      </c>
      <c r="L18" s="107">
        <v>364</v>
      </c>
      <c r="M18" s="107">
        <v>332</v>
      </c>
      <c r="N18" s="107">
        <v>2204</v>
      </c>
      <c r="O18" s="107">
        <v>14636</v>
      </c>
      <c r="P18" s="108">
        <v>15941</v>
      </c>
    </row>
    <row r="19" spans="1:16" s="17" customFormat="1" ht="13.5">
      <c r="A19" s="109">
        <v>2020</v>
      </c>
      <c r="B19" s="111">
        <v>1132</v>
      </c>
      <c r="C19" s="111">
        <v>1034</v>
      </c>
      <c r="D19" s="111">
        <v>6206</v>
      </c>
      <c r="E19" s="111">
        <v>434</v>
      </c>
      <c r="F19" s="111">
        <v>259</v>
      </c>
      <c r="G19" s="111">
        <v>919</v>
      </c>
      <c r="H19" s="111">
        <v>366</v>
      </c>
      <c r="I19" s="111">
        <v>192</v>
      </c>
      <c r="J19" s="111">
        <v>632</v>
      </c>
      <c r="K19" s="111">
        <v>578</v>
      </c>
      <c r="L19" s="111">
        <v>333</v>
      </c>
      <c r="M19" s="111">
        <v>317</v>
      </c>
      <c r="N19" s="111">
        <v>1910</v>
      </c>
      <c r="O19" s="111">
        <v>13180</v>
      </c>
      <c r="P19" s="110">
        <v>14312</v>
      </c>
    </row>
    <row r="20" spans="1:16" s="29" customFormat="1" ht="34.5" customHeight="1">
      <c r="A20" s="453" t="s">
        <v>285</v>
      </c>
      <c r="B20" s="453"/>
      <c r="C20" s="453"/>
      <c r="D20" s="453"/>
      <c r="E20" s="453"/>
      <c r="F20" s="453"/>
      <c r="G20" s="453"/>
      <c r="H20" s="453"/>
      <c r="I20" s="453"/>
      <c r="J20" s="453"/>
      <c r="K20" s="453"/>
      <c r="L20" s="453"/>
      <c r="M20" s="453"/>
      <c r="N20" s="453"/>
      <c r="O20" s="453"/>
      <c r="P20" s="453"/>
    </row>
    <row r="21" spans="1:16" s="29" customFormat="1" ht="12.75">
      <c r="A21" s="454" t="s">
        <v>286</v>
      </c>
      <c r="B21" s="454"/>
      <c r="C21" s="454"/>
      <c r="D21" s="454"/>
      <c r="E21" s="454"/>
      <c r="F21" s="454"/>
      <c r="G21" s="454"/>
      <c r="H21" s="454"/>
      <c r="I21" s="454"/>
      <c r="J21" s="454"/>
      <c r="K21" s="454"/>
      <c r="L21" s="454"/>
      <c r="M21" s="454"/>
      <c r="N21" s="454"/>
      <c r="O21" s="454"/>
      <c r="P21" s="454"/>
    </row>
  </sheetData>
  <mergeCells count="3">
    <mergeCell ref="A6:P6"/>
    <mergeCell ref="A20:P20"/>
    <mergeCell ref="A21:P21"/>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3C20B-8DD5-4D8B-8F57-241C273CD5F3}">
  <dimension ref="A5:P20"/>
  <sheetViews>
    <sheetView showGridLines="0" zoomScale="76" zoomScaleNormal="70" workbookViewId="0">
      <selection activeCell="A20" sqref="A20:P20"/>
    </sheetView>
  </sheetViews>
  <sheetFormatPr baseColWidth="10" defaultRowHeight="15"/>
  <cols>
    <col min="1" max="16" width="15.7109375" customWidth="1"/>
  </cols>
  <sheetData>
    <row r="5" spans="1:16" ht="18.600000000000001" customHeight="1">
      <c r="A5" s="455" t="s">
        <v>287</v>
      </c>
      <c r="B5" s="456"/>
      <c r="C5" s="456"/>
      <c r="D5" s="456"/>
      <c r="E5" s="456"/>
      <c r="F5" s="456"/>
      <c r="G5" s="456"/>
      <c r="H5" s="456"/>
      <c r="I5" s="456"/>
      <c r="J5" s="456"/>
      <c r="K5" s="456"/>
      <c r="L5" s="456"/>
      <c r="M5" s="456"/>
      <c r="N5" s="456"/>
      <c r="O5" s="456"/>
      <c r="P5" s="457"/>
    </row>
    <row r="6" spans="1:16" s="113" customFormat="1" ht="54">
      <c r="A6" s="115" t="s">
        <v>120</v>
      </c>
      <c r="B6" s="112" t="s">
        <v>125</v>
      </c>
      <c r="C6" s="112" t="s">
        <v>33</v>
      </c>
      <c r="D6" s="112" t="s">
        <v>122</v>
      </c>
      <c r="E6" s="112" t="s">
        <v>45</v>
      </c>
      <c r="F6" s="112" t="s">
        <v>51</v>
      </c>
      <c r="G6" s="112" t="s">
        <v>52</v>
      </c>
      <c r="H6" s="112" t="s">
        <v>62</v>
      </c>
      <c r="I6" s="112" t="s">
        <v>288</v>
      </c>
      <c r="J6" s="112" t="s">
        <v>67</v>
      </c>
      <c r="K6" s="112" t="s">
        <v>160</v>
      </c>
      <c r="L6" s="112" t="s">
        <v>66</v>
      </c>
      <c r="M6" s="112" t="s">
        <v>59</v>
      </c>
      <c r="N6" s="112" t="s">
        <v>123</v>
      </c>
      <c r="O6" s="112" t="s">
        <v>289</v>
      </c>
      <c r="P6" s="114" t="s">
        <v>290</v>
      </c>
    </row>
    <row r="7" spans="1:16" s="30" customFormat="1" ht="15" customHeight="1">
      <c r="A7" s="116">
        <v>2009</v>
      </c>
      <c r="B7" s="405">
        <v>213</v>
      </c>
      <c r="C7" s="405">
        <v>786</v>
      </c>
      <c r="D7" s="405">
        <v>4831</v>
      </c>
      <c r="E7" s="405">
        <v>592</v>
      </c>
      <c r="F7" s="405">
        <v>156</v>
      </c>
      <c r="G7" s="405">
        <v>399</v>
      </c>
      <c r="H7" s="405">
        <v>266</v>
      </c>
      <c r="I7" s="405">
        <v>99</v>
      </c>
      <c r="J7" s="405">
        <v>553</v>
      </c>
      <c r="K7" s="405">
        <v>21</v>
      </c>
      <c r="L7" s="405">
        <v>177</v>
      </c>
      <c r="M7" s="405">
        <v>369</v>
      </c>
      <c r="N7" s="405">
        <v>1167</v>
      </c>
      <c r="O7" s="405">
        <v>9416</v>
      </c>
      <c r="P7" s="408">
        <v>9629</v>
      </c>
    </row>
    <row r="8" spans="1:16" s="30" customFormat="1" ht="15" customHeight="1">
      <c r="A8" s="116">
        <v>2010</v>
      </c>
      <c r="B8" s="405">
        <v>229</v>
      </c>
      <c r="C8" s="405">
        <v>712</v>
      </c>
      <c r="D8" s="405">
        <v>4769</v>
      </c>
      <c r="E8" s="405">
        <v>439</v>
      </c>
      <c r="F8" s="405">
        <v>153</v>
      </c>
      <c r="G8" s="405">
        <v>401</v>
      </c>
      <c r="H8" s="405">
        <v>206</v>
      </c>
      <c r="I8" s="405">
        <v>106</v>
      </c>
      <c r="J8" s="405">
        <v>585</v>
      </c>
      <c r="K8" s="405">
        <v>30</v>
      </c>
      <c r="L8" s="405">
        <v>177</v>
      </c>
      <c r="M8" s="405">
        <v>361</v>
      </c>
      <c r="N8" s="405">
        <v>1231</v>
      </c>
      <c r="O8" s="405">
        <v>9170</v>
      </c>
      <c r="P8" s="408">
        <v>9399</v>
      </c>
    </row>
    <row r="9" spans="1:16" s="17" customFormat="1" ht="15" customHeight="1">
      <c r="A9" s="116">
        <v>2011</v>
      </c>
      <c r="B9" s="405">
        <v>245</v>
      </c>
      <c r="C9" s="405">
        <v>960</v>
      </c>
      <c r="D9" s="405">
        <v>5612</v>
      </c>
      <c r="E9" s="405">
        <v>551</v>
      </c>
      <c r="F9" s="405">
        <v>221</v>
      </c>
      <c r="G9" s="405">
        <v>579</v>
      </c>
      <c r="H9" s="405">
        <v>302</v>
      </c>
      <c r="I9" s="405">
        <v>141</v>
      </c>
      <c r="J9" s="405">
        <v>775</v>
      </c>
      <c r="K9" s="405">
        <v>41</v>
      </c>
      <c r="L9" s="405">
        <v>266</v>
      </c>
      <c r="M9" s="405">
        <v>415</v>
      </c>
      <c r="N9" s="405">
        <v>1377</v>
      </c>
      <c r="O9" s="405">
        <v>11240</v>
      </c>
      <c r="P9" s="408">
        <v>11485</v>
      </c>
    </row>
    <row r="10" spans="1:16" s="17" customFormat="1" ht="15" customHeight="1">
      <c r="A10" s="116" t="s">
        <v>291</v>
      </c>
      <c r="B10" s="405">
        <v>290</v>
      </c>
      <c r="C10" s="405">
        <v>1028</v>
      </c>
      <c r="D10" s="405">
        <v>5931</v>
      </c>
      <c r="E10" s="405">
        <v>567</v>
      </c>
      <c r="F10" s="405">
        <v>203</v>
      </c>
      <c r="G10" s="405">
        <v>794</v>
      </c>
      <c r="H10" s="405">
        <v>305</v>
      </c>
      <c r="I10" s="405">
        <v>142</v>
      </c>
      <c r="J10" s="405">
        <v>757</v>
      </c>
      <c r="K10" s="405">
        <v>77</v>
      </c>
      <c r="L10" s="405">
        <v>227</v>
      </c>
      <c r="M10" s="405">
        <v>422</v>
      </c>
      <c r="N10" s="405">
        <v>1729</v>
      </c>
      <c r="O10" s="405">
        <v>12040</v>
      </c>
      <c r="P10" s="408">
        <v>12330</v>
      </c>
    </row>
    <row r="11" spans="1:16" s="17" customFormat="1" ht="15" customHeight="1">
      <c r="A11" s="116">
        <v>2013</v>
      </c>
      <c r="B11" s="405">
        <v>302</v>
      </c>
      <c r="C11" s="405">
        <v>939</v>
      </c>
      <c r="D11" s="405">
        <v>4792</v>
      </c>
      <c r="E11" s="405">
        <v>500</v>
      </c>
      <c r="F11" s="405">
        <v>207</v>
      </c>
      <c r="G11" s="405">
        <v>665</v>
      </c>
      <c r="H11" s="405">
        <v>257</v>
      </c>
      <c r="I11" s="405">
        <v>107</v>
      </c>
      <c r="J11" s="405">
        <v>630</v>
      </c>
      <c r="K11" s="405">
        <v>139</v>
      </c>
      <c r="L11" s="405">
        <v>177</v>
      </c>
      <c r="M11" s="405">
        <v>363</v>
      </c>
      <c r="N11" s="405">
        <v>1265</v>
      </c>
      <c r="O11" s="405">
        <v>10041</v>
      </c>
      <c r="P11" s="408">
        <v>10343</v>
      </c>
    </row>
    <row r="12" spans="1:16" s="17" customFormat="1" ht="15" customHeight="1">
      <c r="A12" s="116">
        <v>2014</v>
      </c>
      <c r="B12" s="405">
        <v>305</v>
      </c>
      <c r="C12" s="405">
        <v>886</v>
      </c>
      <c r="D12" s="405">
        <v>4514</v>
      </c>
      <c r="E12" s="405">
        <v>398</v>
      </c>
      <c r="F12" s="405">
        <v>195</v>
      </c>
      <c r="G12" s="405">
        <v>709</v>
      </c>
      <c r="H12" s="405">
        <v>243</v>
      </c>
      <c r="I12" s="405">
        <v>116</v>
      </c>
      <c r="J12" s="405">
        <v>570</v>
      </c>
      <c r="K12" s="405">
        <v>146</v>
      </c>
      <c r="L12" s="405">
        <v>149</v>
      </c>
      <c r="M12" s="405">
        <v>350</v>
      </c>
      <c r="N12" s="405">
        <v>1238</v>
      </c>
      <c r="O12" s="405">
        <v>9514</v>
      </c>
      <c r="P12" s="408">
        <v>9819</v>
      </c>
    </row>
    <row r="13" spans="1:16" s="17" customFormat="1" ht="15" customHeight="1">
      <c r="A13" s="116">
        <v>2015</v>
      </c>
      <c r="B13" s="405">
        <v>410</v>
      </c>
      <c r="C13" s="405">
        <v>805</v>
      </c>
      <c r="D13" s="405">
        <v>4270</v>
      </c>
      <c r="E13" s="405">
        <v>432</v>
      </c>
      <c r="F13" s="405">
        <v>193</v>
      </c>
      <c r="G13" s="405">
        <v>601</v>
      </c>
      <c r="H13" s="405">
        <v>237</v>
      </c>
      <c r="I13" s="405">
        <v>123</v>
      </c>
      <c r="J13" s="405">
        <v>532</v>
      </c>
      <c r="K13" s="405">
        <v>96</v>
      </c>
      <c r="L13" s="405">
        <v>133</v>
      </c>
      <c r="M13" s="405">
        <v>338</v>
      </c>
      <c r="N13" s="405">
        <v>1168</v>
      </c>
      <c r="O13" s="405">
        <v>8928</v>
      </c>
      <c r="P13" s="408">
        <v>9338</v>
      </c>
    </row>
    <row r="14" spans="1:16" s="17" customFormat="1" ht="15" customHeight="1">
      <c r="A14" s="116">
        <v>2016</v>
      </c>
      <c r="B14" s="405">
        <v>426</v>
      </c>
      <c r="C14" s="405">
        <v>653</v>
      </c>
      <c r="D14" s="405">
        <v>4032</v>
      </c>
      <c r="E14" s="405">
        <v>380</v>
      </c>
      <c r="F14" s="405">
        <v>137</v>
      </c>
      <c r="G14" s="405">
        <v>566</v>
      </c>
      <c r="H14" s="405">
        <v>196</v>
      </c>
      <c r="I14" s="405">
        <v>110</v>
      </c>
      <c r="J14" s="405">
        <v>497</v>
      </c>
      <c r="K14" s="405">
        <v>144</v>
      </c>
      <c r="L14" s="405">
        <v>133</v>
      </c>
      <c r="M14" s="405">
        <v>323</v>
      </c>
      <c r="N14" s="405">
        <v>1060</v>
      </c>
      <c r="O14" s="405">
        <v>8231</v>
      </c>
      <c r="P14" s="408">
        <v>8657</v>
      </c>
    </row>
    <row r="15" spans="1:16" s="17" customFormat="1" ht="15" customHeight="1">
      <c r="A15" s="116">
        <v>2017</v>
      </c>
      <c r="B15" s="405">
        <v>407</v>
      </c>
      <c r="C15" s="405">
        <v>625</v>
      </c>
      <c r="D15" s="405">
        <v>3950</v>
      </c>
      <c r="E15" s="405">
        <v>359</v>
      </c>
      <c r="F15" s="405">
        <v>138</v>
      </c>
      <c r="G15" s="405">
        <v>570</v>
      </c>
      <c r="H15" s="405">
        <v>179</v>
      </c>
      <c r="I15" s="405">
        <v>119</v>
      </c>
      <c r="J15" s="405">
        <v>492</v>
      </c>
      <c r="K15" s="405">
        <v>243</v>
      </c>
      <c r="L15" s="405">
        <v>143</v>
      </c>
      <c r="M15" s="405">
        <v>282</v>
      </c>
      <c r="N15" s="405">
        <v>1003</v>
      </c>
      <c r="O15" s="405">
        <v>8103</v>
      </c>
      <c r="P15" s="408">
        <v>8510</v>
      </c>
    </row>
    <row r="16" spans="1:16" s="17" customFormat="1" ht="15" customHeight="1">
      <c r="A16" s="116">
        <v>2018</v>
      </c>
      <c r="B16" s="405">
        <v>457</v>
      </c>
      <c r="C16" s="405">
        <v>676</v>
      </c>
      <c r="D16" s="405">
        <v>4176</v>
      </c>
      <c r="E16" s="405">
        <v>328</v>
      </c>
      <c r="F16" s="405">
        <v>139</v>
      </c>
      <c r="G16" s="405">
        <v>615</v>
      </c>
      <c r="H16" s="405">
        <v>142</v>
      </c>
      <c r="I16" s="405">
        <v>105</v>
      </c>
      <c r="J16" s="405">
        <v>427</v>
      </c>
      <c r="K16" s="405">
        <v>492</v>
      </c>
      <c r="L16" s="405">
        <v>130</v>
      </c>
      <c r="M16" s="405">
        <v>270</v>
      </c>
      <c r="N16" s="405">
        <v>964</v>
      </c>
      <c r="O16" s="405">
        <v>8464</v>
      </c>
      <c r="P16" s="408">
        <v>8921</v>
      </c>
    </row>
    <row r="17" spans="1:16" s="17" customFormat="1" ht="15" customHeight="1">
      <c r="A17" s="116">
        <v>2019</v>
      </c>
      <c r="B17" s="405">
        <v>438</v>
      </c>
      <c r="C17" s="405">
        <v>596</v>
      </c>
      <c r="D17" s="405">
        <v>4074</v>
      </c>
      <c r="E17" s="405">
        <v>275</v>
      </c>
      <c r="F17" s="405">
        <v>176</v>
      </c>
      <c r="G17" s="405">
        <v>751</v>
      </c>
      <c r="H17" s="405">
        <v>167</v>
      </c>
      <c r="I17" s="405">
        <v>106</v>
      </c>
      <c r="J17" s="405">
        <v>432</v>
      </c>
      <c r="K17" s="405">
        <v>223</v>
      </c>
      <c r="L17" s="405">
        <v>167</v>
      </c>
      <c r="M17" s="405">
        <v>254</v>
      </c>
      <c r="N17" s="405">
        <v>1043</v>
      </c>
      <c r="O17" s="405">
        <v>8264</v>
      </c>
      <c r="P17" s="408">
        <v>8702</v>
      </c>
    </row>
    <row r="18" spans="1:16" s="17" customFormat="1" ht="15" customHeight="1">
      <c r="A18" s="117">
        <v>2020</v>
      </c>
      <c r="B18" s="406">
        <v>397</v>
      </c>
      <c r="C18" s="406">
        <v>680</v>
      </c>
      <c r="D18" s="406">
        <v>3113</v>
      </c>
      <c r="E18" s="406">
        <v>320</v>
      </c>
      <c r="F18" s="406">
        <v>216</v>
      </c>
      <c r="G18" s="406">
        <v>659</v>
      </c>
      <c r="H18" s="406">
        <v>189</v>
      </c>
      <c r="I18" s="406">
        <v>123</v>
      </c>
      <c r="J18" s="406">
        <v>515</v>
      </c>
      <c r="K18" s="406">
        <v>134</v>
      </c>
      <c r="L18" s="406">
        <v>138</v>
      </c>
      <c r="M18" s="406">
        <v>275</v>
      </c>
      <c r="N18" s="406">
        <v>967</v>
      </c>
      <c r="O18" s="406">
        <v>7329</v>
      </c>
      <c r="P18" s="409">
        <v>7726</v>
      </c>
    </row>
    <row r="19" spans="1:16" s="29" customFormat="1" ht="11.25">
      <c r="D19" s="407"/>
      <c r="E19" s="407"/>
      <c r="F19" s="407"/>
      <c r="G19" s="407"/>
      <c r="H19" s="407"/>
      <c r="I19" s="407"/>
      <c r="J19" s="407"/>
      <c r="K19" s="407"/>
      <c r="L19" s="407"/>
      <c r="M19" s="407"/>
      <c r="N19" s="407"/>
    </row>
    <row r="20" spans="1:16" s="29" customFormat="1" ht="12.75">
      <c r="A20" s="454" t="s">
        <v>292</v>
      </c>
      <c r="B20" s="454"/>
      <c r="C20" s="454"/>
      <c r="D20" s="454"/>
      <c r="E20" s="454"/>
      <c r="F20" s="454"/>
      <c r="G20" s="454"/>
      <c r="H20" s="454"/>
      <c r="I20" s="454"/>
      <c r="J20" s="454"/>
      <c r="K20" s="454"/>
      <c r="L20" s="454"/>
      <c r="M20" s="454"/>
      <c r="N20" s="454"/>
      <c r="O20" s="454"/>
      <c r="P20" s="454"/>
    </row>
  </sheetData>
  <mergeCells count="2">
    <mergeCell ref="A5:P5"/>
    <mergeCell ref="A20:P20"/>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500BA-100C-4522-A87B-B2FEE137E173}">
  <dimension ref="A5:M41"/>
  <sheetViews>
    <sheetView showGridLines="0" zoomScale="80" zoomScaleNormal="80" workbookViewId="0">
      <selection activeCell="E27" sqref="E27"/>
    </sheetView>
  </sheetViews>
  <sheetFormatPr baseColWidth="10" defaultRowHeight="15"/>
  <cols>
    <col min="1" max="1" width="30.7109375" customWidth="1"/>
    <col min="2" max="13" width="15.7109375" customWidth="1"/>
  </cols>
  <sheetData>
    <row r="5" spans="1:13" ht="18.75">
      <c r="A5" s="458" t="s">
        <v>293</v>
      </c>
      <c r="B5" s="459"/>
      <c r="C5" s="459"/>
      <c r="D5" s="459"/>
      <c r="E5" s="459"/>
      <c r="F5" s="459"/>
      <c r="G5" s="459"/>
      <c r="H5" s="459"/>
      <c r="I5" s="459"/>
      <c r="J5" s="459"/>
      <c r="K5" s="459"/>
      <c r="L5" s="459"/>
      <c r="M5" s="460"/>
    </row>
    <row r="6" spans="1:13" s="17" customFormat="1" ht="13.5">
      <c r="A6" s="119" t="s">
        <v>294</v>
      </c>
      <c r="B6" s="120">
        <v>2009</v>
      </c>
      <c r="C6" s="120">
        <v>2010</v>
      </c>
      <c r="D6" s="120">
        <v>2011</v>
      </c>
      <c r="E6" s="120">
        <v>2012</v>
      </c>
      <c r="F6" s="120">
        <v>2013</v>
      </c>
      <c r="G6" s="120">
        <v>2014</v>
      </c>
      <c r="H6" s="120">
        <v>2015</v>
      </c>
      <c r="I6" s="120">
        <v>2016</v>
      </c>
      <c r="J6" s="120">
        <v>2017</v>
      </c>
      <c r="K6" s="120">
        <v>2018</v>
      </c>
      <c r="L6" s="120">
        <v>2019</v>
      </c>
      <c r="M6" s="121">
        <v>2020</v>
      </c>
    </row>
    <row r="7" spans="1:13" s="17" customFormat="1" ht="13.5">
      <c r="A7" s="122" t="s">
        <v>126</v>
      </c>
      <c r="B7" s="123">
        <v>233</v>
      </c>
      <c r="C7" s="123">
        <v>321</v>
      </c>
      <c r="D7" s="123">
        <v>309</v>
      </c>
      <c r="E7" s="123">
        <v>427</v>
      </c>
      <c r="F7" s="123">
        <v>387</v>
      </c>
      <c r="G7" s="123">
        <v>338</v>
      </c>
      <c r="H7" s="123">
        <v>367</v>
      </c>
      <c r="I7" s="123">
        <v>308</v>
      </c>
      <c r="J7" s="123">
        <v>333</v>
      </c>
      <c r="K7" s="123">
        <v>345</v>
      </c>
      <c r="L7" s="123">
        <v>295</v>
      </c>
      <c r="M7" s="124">
        <v>220</v>
      </c>
    </row>
    <row r="8" spans="1:13" s="17" customFormat="1" ht="13.5">
      <c r="A8" s="122" t="s">
        <v>127</v>
      </c>
      <c r="B8" s="123">
        <v>65</v>
      </c>
      <c r="C8" s="123">
        <v>70</v>
      </c>
      <c r="D8" s="123">
        <v>63</v>
      </c>
      <c r="E8" s="123">
        <v>94</v>
      </c>
      <c r="F8" s="123">
        <v>107</v>
      </c>
      <c r="G8" s="123">
        <v>114</v>
      </c>
      <c r="H8" s="123">
        <v>118</v>
      </c>
      <c r="I8" s="123">
        <v>152</v>
      </c>
      <c r="J8" s="123">
        <v>194</v>
      </c>
      <c r="K8" s="123">
        <v>219</v>
      </c>
      <c r="L8" s="123">
        <v>208</v>
      </c>
      <c r="M8" s="124">
        <v>217</v>
      </c>
    </row>
    <row r="9" spans="1:13" s="17" customFormat="1" ht="13.5">
      <c r="A9" s="122" t="s">
        <v>128</v>
      </c>
      <c r="B9" s="123">
        <v>20</v>
      </c>
      <c r="C9" s="123">
        <v>31</v>
      </c>
      <c r="D9" s="123">
        <v>42</v>
      </c>
      <c r="E9" s="123">
        <v>52</v>
      </c>
      <c r="F9" s="123">
        <v>33</v>
      </c>
      <c r="G9" s="123">
        <v>40</v>
      </c>
      <c r="H9" s="123">
        <v>38</v>
      </c>
      <c r="I9" s="123">
        <v>49</v>
      </c>
      <c r="J9" s="123">
        <v>51</v>
      </c>
      <c r="K9" s="123">
        <v>77</v>
      </c>
      <c r="L9" s="123">
        <v>88</v>
      </c>
      <c r="M9" s="124">
        <v>64</v>
      </c>
    </row>
    <row r="10" spans="1:13" s="17" customFormat="1" ht="13.5">
      <c r="A10" s="122" t="s">
        <v>129</v>
      </c>
      <c r="B10" s="123">
        <v>114</v>
      </c>
      <c r="C10" s="123">
        <v>110</v>
      </c>
      <c r="D10" s="123">
        <v>157</v>
      </c>
      <c r="E10" s="123">
        <v>146</v>
      </c>
      <c r="F10" s="123">
        <v>136</v>
      </c>
      <c r="G10" s="123">
        <v>141</v>
      </c>
      <c r="H10" s="123">
        <v>124</v>
      </c>
      <c r="I10" s="123">
        <v>87</v>
      </c>
      <c r="J10" s="123">
        <v>78</v>
      </c>
      <c r="K10" s="123">
        <v>100</v>
      </c>
      <c r="L10" s="123">
        <v>82</v>
      </c>
      <c r="M10" s="124">
        <v>70</v>
      </c>
    </row>
    <row r="11" spans="1:13" s="17" customFormat="1" ht="13.5">
      <c r="A11" s="122" t="s">
        <v>130</v>
      </c>
      <c r="B11" s="123">
        <v>48</v>
      </c>
      <c r="C11" s="123">
        <v>43</v>
      </c>
      <c r="D11" s="123">
        <v>69</v>
      </c>
      <c r="E11" s="123">
        <v>98</v>
      </c>
      <c r="F11" s="123">
        <v>70</v>
      </c>
      <c r="G11" s="123">
        <v>75</v>
      </c>
      <c r="H11" s="123">
        <v>80</v>
      </c>
      <c r="I11" s="123">
        <v>84</v>
      </c>
      <c r="J11" s="123">
        <v>90</v>
      </c>
      <c r="K11" s="123">
        <v>119</v>
      </c>
      <c r="L11" s="123">
        <v>71</v>
      </c>
      <c r="M11" s="124">
        <v>80</v>
      </c>
    </row>
    <row r="12" spans="1:13" s="17" customFormat="1" ht="13.5">
      <c r="A12" s="122" t="s">
        <v>131</v>
      </c>
      <c r="B12" s="123">
        <v>76</v>
      </c>
      <c r="C12" s="123">
        <v>80</v>
      </c>
      <c r="D12" s="123">
        <v>82</v>
      </c>
      <c r="E12" s="123">
        <v>95</v>
      </c>
      <c r="F12" s="123">
        <v>70</v>
      </c>
      <c r="G12" s="123">
        <v>89</v>
      </c>
      <c r="H12" s="123">
        <v>130</v>
      </c>
      <c r="I12" s="123">
        <v>94</v>
      </c>
      <c r="J12" s="123">
        <v>80</v>
      </c>
      <c r="K12" s="123">
        <v>85</v>
      </c>
      <c r="L12" s="123">
        <v>62</v>
      </c>
      <c r="M12" s="124">
        <v>74</v>
      </c>
    </row>
    <row r="13" spans="1:13" s="17" customFormat="1" ht="13.5">
      <c r="A13" s="122" t="s">
        <v>132</v>
      </c>
      <c r="B13" s="123">
        <v>11</v>
      </c>
      <c r="C13" s="123">
        <v>14</v>
      </c>
      <c r="D13" s="123">
        <v>20</v>
      </c>
      <c r="E13" s="123">
        <v>21</v>
      </c>
      <c r="F13" s="123">
        <v>23</v>
      </c>
      <c r="G13" s="123">
        <v>17</v>
      </c>
      <c r="H13" s="123">
        <v>28</v>
      </c>
      <c r="I13" s="123">
        <v>27</v>
      </c>
      <c r="J13" s="123">
        <v>26</v>
      </c>
      <c r="K13" s="123">
        <v>51</v>
      </c>
      <c r="L13" s="123">
        <v>51</v>
      </c>
      <c r="M13" s="124">
        <v>54</v>
      </c>
    </row>
    <row r="14" spans="1:13" s="17" customFormat="1" ht="13.5">
      <c r="A14" s="122" t="s">
        <v>133</v>
      </c>
      <c r="B14" s="123">
        <v>7</v>
      </c>
      <c r="C14" s="123">
        <v>12</v>
      </c>
      <c r="D14" s="123">
        <v>10</v>
      </c>
      <c r="E14" s="123">
        <v>9</v>
      </c>
      <c r="F14" s="123">
        <v>20</v>
      </c>
      <c r="G14" s="123">
        <v>30</v>
      </c>
      <c r="H14" s="123">
        <v>37</v>
      </c>
      <c r="I14" s="123">
        <v>14</v>
      </c>
      <c r="J14" s="123">
        <v>29</v>
      </c>
      <c r="K14" s="123">
        <v>31</v>
      </c>
      <c r="L14" s="123">
        <v>47</v>
      </c>
      <c r="M14" s="124">
        <v>19</v>
      </c>
    </row>
    <row r="15" spans="1:13" s="17" customFormat="1" ht="13.5">
      <c r="A15" s="122" t="s">
        <v>134</v>
      </c>
      <c r="B15" s="123">
        <v>24</v>
      </c>
      <c r="C15" s="123">
        <v>47</v>
      </c>
      <c r="D15" s="123">
        <v>44</v>
      </c>
      <c r="E15" s="123">
        <v>31</v>
      </c>
      <c r="F15" s="123">
        <v>48</v>
      </c>
      <c r="G15" s="123">
        <v>46</v>
      </c>
      <c r="H15" s="123">
        <v>55</v>
      </c>
      <c r="I15" s="123">
        <v>57</v>
      </c>
      <c r="J15" s="123">
        <v>62</v>
      </c>
      <c r="K15" s="123">
        <v>34</v>
      </c>
      <c r="L15" s="123">
        <v>45</v>
      </c>
      <c r="M15" s="124">
        <v>42</v>
      </c>
    </row>
    <row r="16" spans="1:13" s="17" customFormat="1" ht="13.5">
      <c r="A16" s="122" t="s">
        <v>135</v>
      </c>
      <c r="B16" s="123">
        <v>40</v>
      </c>
      <c r="C16" s="123">
        <v>36</v>
      </c>
      <c r="D16" s="123">
        <v>38</v>
      </c>
      <c r="E16" s="123">
        <v>43</v>
      </c>
      <c r="F16" s="123">
        <v>42</v>
      </c>
      <c r="G16" s="123">
        <v>55</v>
      </c>
      <c r="H16" s="123">
        <v>55</v>
      </c>
      <c r="I16" s="123">
        <v>71</v>
      </c>
      <c r="J16" s="123">
        <v>78</v>
      </c>
      <c r="K16" s="123">
        <v>67</v>
      </c>
      <c r="L16" s="123">
        <v>43</v>
      </c>
      <c r="M16" s="124">
        <v>69</v>
      </c>
    </row>
    <row r="17" spans="1:13" s="17" customFormat="1" ht="13.5">
      <c r="A17" s="122" t="s">
        <v>136</v>
      </c>
      <c r="B17" s="123">
        <v>28</v>
      </c>
      <c r="C17" s="123">
        <v>15</v>
      </c>
      <c r="D17" s="123">
        <v>24</v>
      </c>
      <c r="E17" s="123">
        <v>21</v>
      </c>
      <c r="F17" s="123">
        <v>28</v>
      </c>
      <c r="G17" s="123">
        <v>25</v>
      </c>
      <c r="H17" s="123">
        <v>42</v>
      </c>
      <c r="I17" s="123">
        <v>42</v>
      </c>
      <c r="J17" s="123">
        <v>32</v>
      </c>
      <c r="K17" s="123">
        <v>66</v>
      </c>
      <c r="L17" s="123">
        <v>42</v>
      </c>
      <c r="M17" s="124">
        <v>19</v>
      </c>
    </row>
    <row r="18" spans="1:13" s="17" customFormat="1" ht="13.5">
      <c r="A18" s="122" t="s">
        <v>137</v>
      </c>
      <c r="B18" s="123">
        <v>17</v>
      </c>
      <c r="C18" s="123">
        <v>12</v>
      </c>
      <c r="D18" s="123">
        <v>28</v>
      </c>
      <c r="E18" s="123">
        <v>40</v>
      </c>
      <c r="F18" s="123">
        <v>22</v>
      </c>
      <c r="G18" s="123">
        <v>52</v>
      </c>
      <c r="H18" s="123">
        <v>32</v>
      </c>
      <c r="I18" s="123">
        <v>28</v>
      </c>
      <c r="J18" s="123">
        <v>41</v>
      </c>
      <c r="K18" s="123">
        <v>35</v>
      </c>
      <c r="L18" s="123">
        <v>36</v>
      </c>
      <c r="M18" s="124">
        <v>21</v>
      </c>
    </row>
    <row r="19" spans="1:13" s="17" customFormat="1" ht="13.5">
      <c r="A19" s="122" t="s">
        <v>139</v>
      </c>
      <c r="B19" s="123">
        <v>29</v>
      </c>
      <c r="C19" s="123">
        <v>22</v>
      </c>
      <c r="D19" s="123">
        <v>34</v>
      </c>
      <c r="E19" s="123">
        <v>36</v>
      </c>
      <c r="F19" s="123">
        <v>42</v>
      </c>
      <c r="G19" s="123">
        <v>35</v>
      </c>
      <c r="H19" s="123">
        <v>41</v>
      </c>
      <c r="I19" s="123">
        <v>36</v>
      </c>
      <c r="J19" s="123">
        <v>32</v>
      </c>
      <c r="K19" s="123">
        <v>40</v>
      </c>
      <c r="L19" s="123">
        <v>27</v>
      </c>
      <c r="M19" s="124">
        <v>14</v>
      </c>
    </row>
    <row r="20" spans="1:13" s="17" customFormat="1" ht="13.5">
      <c r="A20" s="122" t="s">
        <v>138</v>
      </c>
      <c r="B20" s="123">
        <v>11</v>
      </c>
      <c r="C20" s="123">
        <v>19</v>
      </c>
      <c r="D20" s="123">
        <v>19</v>
      </c>
      <c r="E20" s="123">
        <v>22</v>
      </c>
      <c r="F20" s="123">
        <v>21</v>
      </c>
      <c r="G20" s="123">
        <v>17</v>
      </c>
      <c r="H20" s="123">
        <v>12</v>
      </c>
      <c r="I20" s="123">
        <v>20</v>
      </c>
      <c r="J20" s="123">
        <v>25</v>
      </c>
      <c r="K20" s="123">
        <v>28</v>
      </c>
      <c r="L20" s="123">
        <v>27</v>
      </c>
      <c r="M20" s="124">
        <v>24</v>
      </c>
    </row>
    <row r="21" spans="1:13" s="17" customFormat="1" ht="13.5">
      <c r="A21" s="122" t="s">
        <v>140</v>
      </c>
      <c r="B21" s="123">
        <v>8</v>
      </c>
      <c r="C21" s="123">
        <v>6</v>
      </c>
      <c r="D21" s="123">
        <v>4</v>
      </c>
      <c r="E21" s="123">
        <v>9</v>
      </c>
      <c r="F21" s="123">
        <v>6</v>
      </c>
      <c r="G21" s="123">
        <v>8</v>
      </c>
      <c r="H21" s="123">
        <v>8</v>
      </c>
      <c r="I21" s="123">
        <v>21</v>
      </c>
      <c r="J21" s="123">
        <v>9</v>
      </c>
      <c r="K21" s="123">
        <v>13</v>
      </c>
      <c r="L21" s="123">
        <v>23</v>
      </c>
      <c r="M21" s="124">
        <v>23</v>
      </c>
    </row>
    <row r="22" spans="1:13" s="17" customFormat="1" ht="13.5">
      <c r="A22" s="122" t="s">
        <v>141</v>
      </c>
      <c r="B22" s="123">
        <v>12</v>
      </c>
      <c r="C22" s="123">
        <v>15</v>
      </c>
      <c r="D22" s="123">
        <v>23</v>
      </c>
      <c r="E22" s="123">
        <v>23</v>
      </c>
      <c r="F22" s="123">
        <v>27</v>
      </c>
      <c r="G22" s="123">
        <v>20</v>
      </c>
      <c r="H22" s="123">
        <v>26</v>
      </c>
      <c r="I22" s="123">
        <v>27</v>
      </c>
      <c r="J22" s="123">
        <v>24</v>
      </c>
      <c r="K22" s="123">
        <v>18</v>
      </c>
      <c r="L22" s="123">
        <v>21</v>
      </c>
      <c r="M22" s="124">
        <v>10</v>
      </c>
    </row>
    <row r="23" spans="1:13" s="17" customFormat="1" ht="13.5">
      <c r="A23" s="122" t="s">
        <v>142</v>
      </c>
      <c r="B23" s="123">
        <v>3</v>
      </c>
      <c r="C23" s="123">
        <v>7</v>
      </c>
      <c r="D23" s="123">
        <v>3</v>
      </c>
      <c r="E23" s="123">
        <v>13</v>
      </c>
      <c r="F23" s="123">
        <v>5</v>
      </c>
      <c r="G23" s="123">
        <v>8</v>
      </c>
      <c r="H23" s="123">
        <v>18</v>
      </c>
      <c r="I23" s="123">
        <v>16</v>
      </c>
      <c r="J23" s="123">
        <v>16</v>
      </c>
      <c r="K23" s="123">
        <v>8</v>
      </c>
      <c r="L23" s="123">
        <v>19</v>
      </c>
      <c r="M23" s="124">
        <v>5</v>
      </c>
    </row>
    <row r="24" spans="1:13" s="17" customFormat="1" ht="13.5">
      <c r="A24" s="122" t="s">
        <v>143</v>
      </c>
      <c r="B24" s="123">
        <v>15</v>
      </c>
      <c r="C24" s="123">
        <v>11</v>
      </c>
      <c r="D24" s="123">
        <v>19</v>
      </c>
      <c r="E24" s="123">
        <v>11</v>
      </c>
      <c r="F24" s="123">
        <v>32</v>
      </c>
      <c r="G24" s="123">
        <v>25</v>
      </c>
      <c r="H24" s="123">
        <v>23</v>
      </c>
      <c r="I24" s="123">
        <v>23</v>
      </c>
      <c r="J24" s="123">
        <v>26</v>
      </c>
      <c r="K24" s="123">
        <v>45</v>
      </c>
      <c r="L24" s="123">
        <v>18</v>
      </c>
      <c r="M24" s="124">
        <v>7</v>
      </c>
    </row>
    <row r="25" spans="1:13" s="17" customFormat="1" ht="13.5">
      <c r="A25" s="122" t="s">
        <v>144</v>
      </c>
      <c r="B25" s="123">
        <v>10</v>
      </c>
      <c r="C25" s="123">
        <v>6</v>
      </c>
      <c r="D25" s="123">
        <v>5</v>
      </c>
      <c r="E25" s="123">
        <v>12</v>
      </c>
      <c r="F25" s="123">
        <v>16</v>
      </c>
      <c r="G25" s="123">
        <v>13</v>
      </c>
      <c r="H25" s="123">
        <v>21</v>
      </c>
      <c r="I25" s="123">
        <v>12</v>
      </c>
      <c r="J25" s="123">
        <v>11</v>
      </c>
      <c r="K25" s="123">
        <v>16</v>
      </c>
      <c r="L25" s="123">
        <v>16</v>
      </c>
      <c r="M25" s="124">
        <v>10</v>
      </c>
    </row>
    <row r="26" spans="1:13" s="17" customFormat="1" ht="13.5">
      <c r="A26" s="122" t="s">
        <v>145</v>
      </c>
      <c r="B26" s="123">
        <v>22</v>
      </c>
      <c r="C26" s="123">
        <v>15</v>
      </c>
      <c r="D26" s="123">
        <v>26</v>
      </c>
      <c r="E26" s="123">
        <v>27</v>
      </c>
      <c r="F26" s="123">
        <v>14</v>
      </c>
      <c r="G26" s="123">
        <v>15</v>
      </c>
      <c r="H26" s="123">
        <v>22</v>
      </c>
      <c r="I26" s="123">
        <v>34</v>
      </c>
      <c r="J26" s="123">
        <v>20</v>
      </c>
      <c r="K26" s="123">
        <v>49</v>
      </c>
      <c r="L26" s="123">
        <v>15</v>
      </c>
      <c r="M26" s="124">
        <v>21</v>
      </c>
    </row>
    <row r="27" spans="1:13" s="17" customFormat="1" ht="13.5">
      <c r="A27" s="122" t="s">
        <v>147</v>
      </c>
      <c r="B27" s="123">
        <v>1</v>
      </c>
      <c r="C27" s="123">
        <v>6</v>
      </c>
      <c r="D27" s="123">
        <v>2</v>
      </c>
      <c r="E27" s="123">
        <v>10</v>
      </c>
      <c r="F27" s="123">
        <v>8</v>
      </c>
      <c r="G27" s="123">
        <v>14</v>
      </c>
      <c r="H27" s="123">
        <v>8</v>
      </c>
      <c r="I27" s="123">
        <v>23</v>
      </c>
      <c r="J27" s="123">
        <v>4</v>
      </c>
      <c r="K27" s="123">
        <v>20</v>
      </c>
      <c r="L27" s="123">
        <v>9</v>
      </c>
      <c r="M27" s="124">
        <v>2</v>
      </c>
    </row>
    <row r="28" spans="1:13" s="17" customFormat="1" ht="13.5">
      <c r="A28" s="122" t="s">
        <v>146</v>
      </c>
      <c r="B28" s="123">
        <v>3</v>
      </c>
      <c r="C28" s="123">
        <v>5</v>
      </c>
      <c r="D28" s="123">
        <v>3</v>
      </c>
      <c r="E28" s="123">
        <v>3</v>
      </c>
      <c r="F28" s="123">
        <v>1</v>
      </c>
      <c r="G28" s="123">
        <v>4</v>
      </c>
      <c r="H28" s="123">
        <v>1</v>
      </c>
      <c r="I28" s="123">
        <v>10</v>
      </c>
      <c r="J28" s="123">
        <v>3</v>
      </c>
      <c r="K28" s="123">
        <v>8</v>
      </c>
      <c r="L28" s="123">
        <v>9</v>
      </c>
      <c r="M28" s="124">
        <v>16</v>
      </c>
    </row>
    <row r="29" spans="1:13" s="17" customFormat="1" ht="13.5">
      <c r="A29" s="122" t="s">
        <v>149</v>
      </c>
      <c r="B29" s="123">
        <v>2</v>
      </c>
      <c r="C29" s="123">
        <v>7</v>
      </c>
      <c r="D29" s="123">
        <v>8</v>
      </c>
      <c r="E29" s="123">
        <v>2</v>
      </c>
      <c r="F29" s="123">
        <v>7</v>
      </c>
      <c r="G29" s="123">
        <v>6</v>
      </c>
      <c r="H29" s="123">
        <v>10</v>
      </c>
      <c r="I29" s="123">
        <v>15</v>
      </c>
      <c r="J29" s="123">
        <v>15</v>
      </c>
      <c r="K29" s="123">
        <v>18</v>
      </c>
      <c r="L29" s="123">
        <v>8</v>
      </c>
      <c r="M29" s="124">
        <v>8</v>
      </c>
    </row>
    <row r="30" spans="1:13" s="17" customFormat="1" ht="13.5">
      <c r="A30" s="122" t="s">
        <v>148</v>
      </c>
      <c r="B30" s="123">
        <v>4</v>
      </c>
      <c r="C30" s="123">
        <v>7</v>
      </c>
      <c r="D30" s="123">
        <v>4</v>
      </c>
      <c r="E30" s="123">
        <v>9</v>
      </c>
      <c r="F30" s="123">
        <v>10</v>
      </c>
      <c r="G30" s="123">
        <v>11</v>
      </c>
      <c r="H30" s="123">
        <v>15</v>
      </c>
      <c r="I30" s="123">
        <v>21</v>
      </c>
      <c r="J30" s="123">
        <v>8</v>
      </c>
      <c r="K30" s="123">
        <v>10</v>
      </c>
      <c r="L30" s="123">
        <v>8</v>
      </c>
      <c r="M30" s="124">
        <v>8</v>
      </c>
    </row>
    <row r="31" spans="1:13" s="17" customFormat="1" ht="13.5">
      <c r="A31" s="122" t="s">
        <v>150</v>
      </c>
      <c r="B31" s="123">
        <v>1</v>
      </c>
      <c r="C31" s="123">
        <v>4</v>
      </c>
      <c r="D31" s="123">
        <v>2</v>
      </c>
      <c r="E31" s="123" t="s">
        <v>295</v>
      </c>
      <c r="F31" s="123" t="s">
        <v>295</v>
      </c>
      <c r="G31" s="123">
        <v>4</v>
      </c>
      <c r="H31" s="123">
        <v>5</v>
      </c>
      <c r="I31" s="123">
        <v>2</v>
      </c>
      <c r="J31" s="123">
        <v>6</v>
      </c>
      <c r="K31" s="123">
        <v>5</v>
      </c>
      <c r="L31" s="123">
        <v>7</v>
      </c>
      <c r="M31" s="124">
        <v>3</v>
      </c>
    </row>
    <row r="32" spans="1:13" s="17" customFormat="1" ht="13.5">
      <c r="A32" s="122" t="s">
        <v>151</v>
      </c>
      <c r="B32" s="123">
        <v>4</v>
      </c>
      <c r="C32" s="123">
        <v>3</v>
      </c>
      <c r="D32" s="123">
        <v>3</v>
      </c>
      <c r="E32" s="123">
        <v>6</v>
      </c>
      <c r="F32" s="123">
        <v>3</v>
      </c>
      <c r="G32" s="123">
        <v>5</v>
      </c>
      <c r="H32" s="123">
        <v>8</v>
      </c>
      <c r="I32" s="123">
        <v>9</v>
      </c>
      <c r="J32" s="123">
        <v>6</v>
      </c>
      <c r="K32" s="123">
        <v>18</v>
      </c>
      <c r="L32" s="123">
        <v>6</v>
      </c>
      <c r="M32" s="124">
        <v>4</v>
      </c>
    </row>
    <row r="33" spans="1:13" s="17" customFormat="1" ht="13.5">
      <c r="A33" s="122" t="s">
        <v>152</v>
      </c>
      <c r="B33" s="123">
        <v>1</v>
      </c>
      <c r="C33" s="123">
        <v>3</v>
      </c>
      <c r="D33" s="123">
        <v>5</v>
      </c>
      <c r="E33" s="123" t="s">
        <v>295</v>
      </c>
      <c r="F33" s="123">
        <v>1</v>
      </c>
      <c r="G33" s="123">
        <v>2</v>
      </c>
      <c r="H33" s="123">
        <v>3</v>
      </c>
      <c r="I33" s="123">
        <v>2</v>
      </c>
      <c r="J33" s="123">
        <v>1</v>
      </c>
      <c r="K33" s="123">
        <v>3</v>
      </c>
      <c r="L33" s="123">
        <v>5</v>
      </c>
      <c r="M33" s="124">
        <v>2</v>
      </c>
    </row>
    <row r="34" spans="1:13" s="17" customFormat="1" ht="13.5">
      <c r="A34" s="122" t="s">
        <v>153</v>
      </c>
      <c r="B34" s="123" t="s">
        <v>295</v>
      </c>
      <c r="C34" s="123">
        <v>1</v>
      </c>
      <c r="D34" s="123">
        <v>2</v>
      </c>
      <c r="E34" s="123">
        <v>1</v>
      </c>
      <c r="F34" s="123">
        <v>1</v>
      </c>
      <c r="G34" s="123">
        <v>1</v>
      </c>
      <c r="H34" s="123">
        <v>3</v>
      </c>
      <c r="I34" s="123">
        <v>1</v>
      </c>
      <c r="J34" s="123">
        <v>3</v>
      </c>
      <c r="K34" s="123">
        <v>4</v>
      </c>
      <c r="L34" s="123">
        <v>4</v>
      </c>
      <c r="M34" s="124">
        <v>4</v>
      </c>
    </row>
    <row r="35" spans="1:13" s="17" customFormat="1" ht="13.5">
      <c r="A35" s="122" t="s">
        <v>154</v>
      </c>
      <c r="B35" s="123">
        <v>1</v>
      </c>
      <c r="C35" s="123">
        <v>2</v>
      </c>
      <c r="D35" s="123">
        <v>4</v>
      </c>
      <c r="E35" s="123">
        <v>7</v>
      </c>
      <c r="F35" s="123">
        <v>7</v>
      </c>
      <c r="G35" s="123">
        <v>9</v>
      </c>
      <c r="H35" s="123">
        <v>11</v>
      </c>
      <c r="I35" s="123">
        <v>11</v>
      </c>
      <c r="J35" s="123">
        <v>5</v>
      </c>
      <c r="K35" s="123">
        <v>4</v>
      </c>
      <c r="L35" s="123">
        <v>4</v>
      </c>
      <c r="M35" s="124">
        <v>4</v>
      </c>
    </row>
    <row r="36" spans="1:13" s="17" customFormat="1" ht="13.5">
      <c r="A36" s="122" t="s">
        <v>156</v>
      </c>
      <c r="B36" s="123">
        <v>3</v>
      </c>
      <c r="C36" s="123">
        <v>3</v>
      </c>
      <c r="D36" s="123">
        <v>1</v>
      </c>
      <c r="E36" s="123">
        <v>4</v>
      </c>
      <c r="F36" s="123">
        <v>8</v>
      </c>
      <c r="G36" s="123">
        <v>7</v>
      </c>
      <c r="H36" s="123">
        <v>11</v>
      </c>
      <c r="I36" s="123">
        <v>5</v>
      </c>
      <c r="J36" s="123">
        <v>11</v>
      </c>
      <c r="K36" s="123">
        <v>12</v>
      </c>
      <c r="L36" s="123">
        <v>3</v>
      </c>
      <c r="M36" s="124">
        <v>1</v>
      </c>
    </row>
    <row r="37" spans="1:13" s="17" customFormat="1" ht="13.5">
      <c r="A37" s="122" t="s">
        <v>155</v>
      </c>
      <c r="B37" s="123">
        <v>1</v>
      </c>
      <c r="C37" s="123">
        <v>2</v>
      </c>
      <c r="D37" s="123">
        <v>1</v>
      </c>
      <c r="E37" s="123">
        <v>5</v>
      </c>
      <c r="F37" s="123">
        <v>4</v>
      </c>
      <c r="G37" s="123">
        <v>4</v>
      </c>
      <c r="H37" s="123">
        <v>5</v>
      </c>
      <c r="I37" s="123">
        <v>3</v>
      </c>
      <c r="J37" s="123">
        <v>5</v>
      </c>
      <c r="K37" s="123">
        <v>3</v>
      </c>
      <c r="L37" s="123">
        <v>3</v>
      </c>
      <c r="M37" s="124">
        <v>7</v>
      </c>
    </row>
    <row r="38" spans="1:13" s="17" customFormat="1" ht="13.5">
      <c r="A38" s="122" t="s">
        <v>157</v>
      </c>
      <c r="B38" s="123">
        <v>4</v>
      </c>
      <c r="C38" s="123">
        <v>5</v>
      </c>
      <c r="D38" s="123">
        <v>7</v>
      </c>
      <c r="E38" s="123">
        <v>6</v>
      </c>
      <c r="F38" s="123">
        <v>7</v>
      </c>
      <c r="G38" s="123">
        <v>5</v>
      </c>
      <c r="H38" s="123">
        <v>2</v>
      </c>
      <c r="I38" s="123">
        <v>3</v>
      </c>
      <c r="J38" s="123">
        <v>3</v>
      </c>
      <c r="K38" s="123">
        <v>4</v>
      </c>
      <c r="L38" s="123">
        <v>2</v>
      </c>
      <c r="M38" s="124">
        <v>7</v>
      </c>
    </row>
    <row r="39" spans="1:13" s="17" customFormat="1" ht="27">
      <c r="A39" s="125" t="s">
        <v>296</v>
      </c>
      <c r="B39" s="126">
        <v>4</v>
      </c>
      <c r="C39" s="126">
        <v>11</v>
      </c>
      <c r="D39" s="126">
        <v>4</v>
      </c>
      <c r="E39" s="126">
        <v>9</v>
      </c>
      <c r="F39" s="126">
        <v>5</v>
      </c>
      <c r="G39" s="126">
        <v>9</v>
      </c>
      <c r="H39" s="126">
        <v>5</v>
      </c>
      <c r="I39" s="126">
        <v>3</v>
      </c>
      <c r="J39" s="126">
        <v>7</v>
      </c>
      <c r="K39" s="126" t="s">
        <v>295</v>
      </c>
      <c r="L39" s="126">
        <v>1</v>
      </c>
      <c r="M39" s="127">
        <v>3</v>
      </c>
    </row>
    <row r="40" spans="1:13" s="17" customFormat="1" ht="13.5">
      <c r="A40" s="128" t="s">
        <v>69</v>
      </c>
      <c r="B40" s="131">
        <v>822</v>
      </c>
      <c r="C40" s="129">
        <v>951</v>
      </c>
      <c r="D40" s="129">
        <v>1065</v>
      </c>
      <c r="E40" s="129">
        <v>1292</v>
      </c>
      <c r="F40" s="129">
        <v>1211</v>
      </c>
      <c r="G40" s="129">
        <v>1244</v>
      </c>
      <c r="H40" s="129">
        <v>1364</v>
      </c>
      <c r="I40" s="129">
        <v>1310</v>
      </c>
      <c r="J40" s="129">
        <v>1334</v>
      </c>
      <c r="K40" s="129">
        <v>1555</v>
      </c>
      <c r="L40" s="129">
        <v>1305</v>
      </c>
      <c r="M40" s="130">
        <v>1132</v>
      </c>
    </row>
    <row r="41" spans="1:13" s="29" customFormat="1" ht="35.450000000000003" customHeight="1">
      <c r="A41" s="431" t="s">
        <v>286</v>
      </c>
      <c r="B41" s="431"/>
      <c r="C41" s="431"/>
      <c r="D41" s="431"/>
      <c r="E41" s="431"/>
      <c r="F41" s="431"/>
      <c r="G41" s="431"/>
      <c r="H41" s="431"/>
      <c r="I41" s="431"/>
      <c r="J41" s="431"/>
      <c r="K41" s="431"/>
      <c r="L41" s="431"/>
      <c r="M41" s="431"/>
    </row>
  </sheetData>
  <mergeCells count="2">
    <mergeCell ref="A5:M5"/>
    <mergeCell ref="A41:M41"/>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C74B8-D970-48AA-AB03-28FBA97AC825}">
  <dimension ref="A5:K21"/>
  <sheetViews>
    <sheetView showGridLines="0" zoomScale="80" zoomScaleNormal="80" workbookViewId="0">
      <selection activeCell="D32" sqref="D32"/>
    </sheetView>
  </sheetViews>
  <sheetFormatPr baseColWidth="10" defaultRowHeight="15"/>
  <cols>
    <col min="1" max="1" width="78.7109375" bestFit="1" customWidth="1"/>
    <col min="2" max="3" width="11.42578125" bestFit="1" customWidth="1"/>
    <col min="4" max="4" width="11.140625" bestFit="1" customWidth="1"/>
    <col min="5" max="7" width="11.42578125" bestFit="1" customWidth="1"/>
    <col min="8" max="8" width="11.140625" bestFit="1" customWidth="1"/>
    <col min="9" max="9" width="11.42578125" bestFit="1" customWidth="1"/>
    <col min="10" max="10" width="11" bestFit="1" customWidth="1"/>
  </cols>
  <sheetData>
    <row r="5" spans="1:11" ht="20.100000000000001" customHeight="1">
      <c r="A5" s="461" t="s">
        <v>297</v>
      </c>
      <c r="B5" s="462"/>
      <c r="C5" s="462"/>
      <c r="D5" s="462"/>
      <c r="E5" s="462"/>
      <c r="F5" s="462"/>
      <c r="G5" s="462"/>
      <c r="H5" s="462"/>
      <c r="I5" s="462"/>
      <c r="J5" s="463"/>
    </row>
    <row r="6" spans="1:11" ht="18.75">
      <c r="A6" s="136" t="s">
        <v>298</v>
      </c>
      <c r="B6" s="410">
        <v>2011</v>
      </c>
      <c r="C6" s="410">
        <v>2012</v>
      </c>
      <c r="D6" s="410">
        <v>2013</v>
      </c>
      <c r="E6" s="410">
        <v>2014</v>
      </c>
      <c r="F6" s="410">
        <v>2015</v>
      </c>
      <c r="G6" s="410">
        <v>2016</v>
      </c>
      <c r="H6" s="410">
        <v>2017</v>
      </c>
      <c r="I6" s="410">
        <v>2018</v>
      </c>
      <c r="J6" s="411">
        <v>2019</v>
      </c>
      <c r="K6" s="97"/>
    </row>
    <row r="7" spans="1:11" ht="18.75">
      <c r="A7" s="118" t="s">
        <v>299</v>
      </c>
      <c r="B7" s="132">
        <v>1573</v>
      </c>
      <c r="C7" s="132">
        <v>1492</v>
      </c>
      <c r="D7" s="132">
        <v>1372</v>
      </c>
      <c r="E7" s="132">
        <v>1304</v>
      </c>
      <c r="F7" s="132">
        <v>1479</v>
      </c>
      <c r="G7" s="132">
        <v>1798</v>
      </c>
      <c r="H7" s="132">
        <v>1523</v>
      </c>
      <c r="I7" s="132">
        <v>1664</v>
      </c>
      <c r="J7" s="133">
        <v>2151</v>
      </c>
      <c r="K7" s="98"/>
    </row>
    <row r="8" spans="1:11" ht="18.75">
      <c r="A8" s="118" t="s">
        <v>300</v>
      </c>
      <c r="B8" s="132">
        <v>1028</v>
      </c>
      <c r="C8" s="132">
        <v>985</v>
      </c>
      <c r="D8" s="132">
        <v>997</v>
      </c>
      <c r="E8" s="132">
        <v>862</v>
      </c>
      <c r="F8" s="132">
        <v>914</v>
      </c>
      <c r="G8" s="132">
        <v>1088</v>
      </c>
      <c r="H8" s="132">
        <v>984</v>
      </c>
      <c r="I8" s="132">
        <v>1015</v>
      </c>
      <c r="J8" s="133">
        <v>1141</v>
      </c>
      <c r="K8" s="98"/>
    </row>
    <row r="9" spans="1:11" ht="18.75">
      <c r="A9" s="118" t="s">
        <v>158</v>
      </c>
      <c r="B9" s="132">
        <v>670</v>
      </c>
      <c r="C9" s="132">
        <v>675</v>
      </c>
      <c r="D9" s="132">
        <v>550</v>
      </c>
      <c r="E9" s="132">
        <v>597</v>
      </c>
      <c r="F9" s="132">
        <v>641</v>
      </c>
      <c r="G9" s="132">
        <v>817</v>
      </c>
      <c r="H9" s="132">
        <v>820</v>
      </c>
      <c r="I9" s="132">
        <v>886</v>
      </c>
      <c r="J9" s="133">
        <v>1106</v>
      </c>
      <c r="K9" s="98"/>
    </row>
    <row r="10" spans="1:11" ht="18.75">
      <c r="A10" s="118" t="s">
        <v>301</v>
      </c>
      <c r="B10" s="132">
        <v>692</v>
      </c>
      <c r="C10" s="132">
        <v>619</v>
      </c>
      <c r="D10" s="132">
        <v>626</v>
      </c>
      <c r="E10" s="132">
        <v>720</v>
      </c>
      <c r="F10" s="132">
        <v>745</v>
      </c>
      <c r="G10" s="132">
        <v>904</v>
      </c>
      <c r="H10" s="132">
        <v>787</v>
      </c>
      <c r="I10" s="132">
        <v>746</v>
      </c>
      <c r="J10" s="133">
        <v>910</v>
      </c>
      <c r="K10" s="98"/>
    </row>
    <row r="11" spans="1:11" ht="18.75">
      <c r="A11" s="118" t="s">
        <v>302</v>
      </c>
      <c r="B11" s="132">
        <v>739</v>
      </c>
      <c r="C11" s="132">
        <v>830</v>
      </c>
      <c r="D11" s="132">
        <v>772</v>
      </c>
      <c r="E11" s="132">
        <v>749</v>
      </c>
      <c r="F11" s="132">
        <v>852</v>
      </c>
      <c r="G11" s="132">
        <v>948</v>
      </c>
      <c r="H11" s="132">
        <v>818</v>
      </c>
      <c r="I11" s="132">
        <v>768</v>
      </c>
      <c r="J11" s="133">
        <v>825</v>
      </c>
      <c r="K11" s="98"/>
    </row>
    <row r="12" spans="1:11" ht="18.75">
      <c r="A12" s="118" t="s">
        <v>303</v>
      </c>
      <c r="B12" s="132">
        <v>363</v>
      </c>
      <c r="C12" s="132">
        <v>382</v>
      </c>
      <c r="D12" s="132">
        <v>279</v>
      </c>
      <c r="E12" s="132">
        <v>264</v>
      </c>
      <c r="F12" s="132">
        <v>350</v>
      </c>
      <c r="G12" s="132">
        <v>566</v>
      </c>
      <c r="H12" s="132">
        <v>511</v>
      </c>
      <c r="I12" s="132">
        <v>441</v>
      </c>
      <c r="J12" s="133">
        <v>778</v>
      </c>
      <c r="K12" s="98"/>
    </row>
    <row r="13" spans="1:11" ht="18.75">
      <c r="A13" s="118" t="s">
        <v>304</v>
      </c>
      <c r="B13" s="132">
        <v>509</v>
      </c>
      <c r="C13" s="132">
        <v>564</v>
      </c>
      <c r="D13" s="132">
        <v>557</v>
      </c>
      <c r="E13" s="132">
        <v>496</v>
      </c>
      <c r="F13" s="132">
        <v>578</v>
      </c>
      <c r="G13" s="132">
        <v>675</v>
      </c>
      <c r="H13" s="132">
        <v>661</v>
      </c>
      <c r="I13" s="132">
        <v>682</v>
      </c>
      <c r="J13" s="133">
        <v>688</v>
      </c>
      <c r="K13" s="98"/>
    </row>
    <row r="14" spans="1:11" ht="18.75">
      <c r="A14" s="118" t="s">
        <v>305</v>
      </c>
      <c r="B14" s="132">
        <v>452</v>
      </c>
      <c r="C14" s="132">
        <v>448</v>
      </c>
      <c r="D14" s="132">
        <v>517</v>
      </c>
      <c r="E14" s="132">
        <v>557</v>
      </c>
      <c r="F14" s="132">
        <v>727</v>
      </c>
      <c r="G14" s="132">
        <v>830</v>
      </c>
      <c r="H14" s="132">
        <v>749</v>
      </c>
      <c r="I14" s="132">
        <v>649</v>
      </c>
      <c r="J14" s="133">
        <v>653</v>
      </c>
      <c r="K14" s="98"/>
    </row>
    <row r="15" spans="1:11" ht="18.75">
      <c r="A15" s="118" t="s">
        <v>306</v>
      </c>
      <c r="B15" s="132">
        <v>333</v>
      </c>
      <c r="C15" s="132">
        <v>327</v>
      </c>
      <c r="D15" s="132">
        <v>371</v>
      </c>
      <c r="E15" s="132">
        <v>348</v>
      </c>
      <c r="F15" s="132">
        <v>399</v>
      </c>
      <c r="G15" s="132">
        <v>495</v>
      </c>
      <c r="H15" s="132">
        <v>455</v>
      </c>
      <c r="I15" s="132">
        <v>516</v>
      </c>
      <c r="J15" s="133">
        <v>648</v>
      </c>
      <c r="K15" s="98"/>
    </row>
    <row r="16" spans="1:11" ht="18.75">
      <c r="A16" s="137" t="s">
        <v>307</v>
      </c>
      <c r="B16" s="134">
        <v>430</v>
      </c>
      <c r="C16" s="134">
        <v>463</v>
      </c>
      <c r="D16" s="134">
        <v>504</v>
      </c>
      <c r="E16" s="134">
        <v>488</v>
      </c>
      <c r="F16" s="134">
        <v>453</v>
      </c>
      <c r="G16" s="134">
        <v>557</v>
      </c>
      <c r="H16" s="134">
        <v>558</v>
      </c>
      <c r="I16" s="134">
        <v>679</v>
      </c>
      <c r="J16" s="135">
        <v>583</v>
      </c>
      <c r="K16" s="98"/>
    </row>
    <row r="17" spans="1:11" ht="33.950000000000003" customHeight="1">
      <c r="A17" s="464" t="s">
        <v>308</v>
      </c>
      <c r="B17" s="464"/>
      <c r="C17" s="464"/>
      <c r="D17" s="464"/>
      <c r="E17" s="464"/>
      <c r="F17" s="464"/>
      <c r="G17" s="464"/>
      <c r="H17" s="464"/>
      <c r="I17" s="464"/>
      <c r="J17" s="464"/>
      <c r="K17" s="99"/>
    </row>
    <row r="18" spans="1:11">
      <c r="A18" s="465" t="s">
        <v>309</v>
      </c>
      <c r="B18" s="465"/>
      <c r="C18" s="465"/>
      <c r="D18" s="465"/>
      <c r="E18" s="465"/>
      <c r="F18" s="465"/>
      <c r="G18" s="465"/>
      <c r="H18" s="465"/>
      <c r="I18" s="465"/>
      <c r="J18" s="465"/>
      <c r="K18" s="99"/>
    </row>
    <row r="19" spans="1:11" ht="30.6" customHeight="1">
      <c r="A19" s="465"/>
      <c r="B19" s="465"/>
      <c r="C19" s="465"/>
      <c r="D19" s="465"/>
      <c r="E19" s="465"/>
      <c r="F19" s="465"/>
      <c r="G19" s="465"/>
      <c r="H19" s="465"/>
      <c r="I19" s="465"/>
      <c r="J19" s="465"/>
      <c r="K19" s="99"/>
    </row>
    <row r="20" spans="1:11">
      <c r="A20" s="100"/>
      <c r="B20" s="100"/>
      <c r="C20" s="100"/>
      <c r="D20" s="100"/>
      <c r="E20" s="100"/>
      <c r="F20" s="100"/>
      <c r="G20" s="100"/>
      <c r="H20" s="100"/>
      <c r="I20" s="100"/>
      <c r="J20" s="100"/>
      <c r="K20" s="99"/>
    </row>
    <row r="21" spans="1:11">
      <c r="A21" s="436"/>
      <c r="B21" s="436"/>
      <c r="C21" s="436"/>
      <c r="D21" s="436"/>
      <c r="E21" s="436"/>
      <c r="F21" s="436"/>
      <c r="G21" s="436"/>
      <c r="H21" s="436"/>
      <c r="I21" s="436"/>
      <c r="J21" s="436"/>
      <c r="K21" s="436"/>
    </row>
  </sheetData>
  <mergeCells count="4">
    <mergeCell ref="A5:J5"/>
    <mergeCell ref="A17:J17"/>
    <mergeCell ref="A18:J19"/>
    <mergeCell ref="A21:K2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12EBD-C284-49EF-B2E2-DE18D9880ABB}">
  <dimension ref="A5:O31"/>
  <sheetViews>
    <sheetView showGridLines="0" zoomScale="87" zoomScaleNormal="87" workbookViewId="0">
      <selection activeCell="O28" sqref="O28"/>
    </sheetView>
  </sheetViews>
  <sheetFormatPr baseColWidth="10" defaultRowHeight="15"/>
  <cols>
    <col min="1" max="1" width="40.7109375" style="19" customWidth="1"/>
    <col min="2" max="14" width="11.7109375" style="19" customWidth="1"/>
    <col min="15" max="15" width="20.7109375" style="19" customWidth="1"/>
    <col min="16" max="16384" width="11.42578125" style="19"/>
  </cols>
  <sheetData>
    <row r="5" spans="1:15" s="18" customFormat="1" ht="20.100000000000001" customHeight="1">
      <c r="A5" s="422" t="s">
        <v>242</v>
      </c>
      <c r="B5" s="423"/>
      <c r="C5" s="423"/>
      <c r="D5" s="423"/>
      <c r="E5" s="423"/>
      <c r="F5" s="423"/>
      <c r="G5" s="423"/>
      <c r="H5" s="423"/>
      <c r="I5" s="423"/>
      <c r="J5" s="423"/>
      <c r="K5" s="423"/>
      <c r="L5" s="423"/>
      <c r="M5" s="423"/>
      <c r="N5" s="423"/>
      <c r="O5" s="424"/>
    </row>
    <row r="6" spans="1:15" s="18" customFormat="1" ht="39.950000000000003" customHeight="1">
      <c r="A6" s="38" t="s">
        <v>243</v>
      </c>
      <c r="B6" s="379">
        <v>2008</v>
      </c>
      <c r="C6" s="379">
        <v>2009</v>
      </c>
      <c r="D6" s="379">
        <v>2010</v>
      </c>
      <c r="E6" s="379">
        <v>2011</v>
      </c>
      <c r="F6" s="379">
        <v>2012</v>
      </c>
      <c r="G6" s="379">
        <v>2013</v>
      </c>
      <c r="H6" s="379">
        <v>2014</v>
      </c>
      <c r="I6" s="379">
        <v>2015</v>
      </c>
      <c r="J6" s="379">
        <v>2016</v>
      </c>
      <c r="K6" s="379">
        <v>2017</v>
      </c>
      <c r="L6" s="379">
        <v>2018</v>
      </c>
      <c r="M6" s="379">
        <v>2019</v>
      </c>
      <c r="N6" s="379">
        <v>2020</v>
      </c>
      <c r="O6" s="40" t="s">
        <v>244</v>
      </c>
    </row>
    <row r="7" spans="1:15" s="18" customFormat="1" ht="15" customHeight="1">
      <c r="A7" s="41" t="s">
        <v>6</v>
      </c>
      <c r="B7" s="20">
        <v>436</v>
      </c>
      <c r="C7" s="21">
        <v>438</v>
      </c>
      <c r="D7" s="21">
        <v>509</v>
      </c>
      <c r="E7" s="21">
        <v>567</v>
      </c>
      <c r="F7" s="21">
        <v>573</v>
      </c>
      <c r="G7" s="21">
        <v>644</v>
      </c>
      <c r="H7" s="21">
        <v>695</v>
      </c>
      <c r="I7" s="21">
        <v>784</v>
      </c>
      <c r="J7" s="21">
        <v>763</v>
      </c>
      <c r="K7" s="21">
        <v>922</v>
      </c>
      <c r="L7" s="21">
        <v>1027</v>
      </c>
      <c r="M7" s="21">
        <v>1172</v>
      </c>
      <c r="N7" s="21">
        <v>1195</v>
      </c>
      <c r="O7" s="22">
        <v>9725</v>
      </c>
    </row>
    <row r="8" spans="1:15" s="18" customFormat="1" ht="15" customHeight="1">
      <c r="A8" s="41" t="s">
        <v>3</v>
      </c>
      <c r="B8" s="23">
        <v>393</v>
      </c>
      <c r="C8" s="24">
        <v>350</v>
      </c>
      <c r="D8" s="24">
        <v>411</v>
      </c>
      <c r="E8" s="24">
        <v>429</v>
      </c>
      <c r="F8" s="24">
        <v>452</v>
      </c>
      <c r="G8" s="24">
        <v>580</v>
      </c>
      <c r="H8" s="24">
        <v>587</v>
      </c>
      <c r="I8" s="24">
        <v>592</v>
      </c>
      <c r="J8" s="24">
        <v>590</v>
      </c>
      <c r="K8" s="24">
        <v>706</v>
      </c>
      <c r="L8" s="24">
        <v>659</v>
      </c>
      <c r="M8" s="24">
        <v>783</v>
      </c>
      <c r="N8" s="24">
        <v>739</v>
      </c>
      <c r="O8" s="25">
        <v>7271</v>
      </c>
    </row>
    <row r="9" spans="1:15" s="18" customFormat="1" ht="15" customHeight="1">
      <c r="A9" s="41" t="s">
        <v>21</v>
      </c>
      <c r="B9" s="23">
        <v>894</v>
      </c>
      <c r="C9" s="24">
        <v>898</v>
      </c>
      <c r="D9" s="24">
        <v>982</v>
      </c>
      <c r="E9" s="24">
        <v>1081</v>
      </c>
      <c r="F9" s="24">
        <v>1105</v>
      </c>
      <c r="G9" s="24">
        <v>1146</v>
      </c>
      <c r="H9" s="24">
        <v>1172</v>
      </c>
      <c r="I9" s="24">
        <v>1330</v>
      </c>
      <c r="J9" s="24">
        <v>1328</v>
      </c>
      <c r="K9" s="24">
        <v>1438</v>
      </c>
      <c r="L9" s="24">
        <v>1524</v>
      </c>
      <c r="M9" s="24">
        <v>1715</v>
      </c>
      <c r="N9" s="24">
        <v>1890</v>
      </c>
      <c r="O9" s="25">
        <v>16503</v>
      </c>
    </row>
    <row r="10" spans="1:15" s="18" customFormat="1" ht="15" customHeight="1">
      <c r="A10" s="41" t="s">
        <v>16</v>
      </c>
      <c r="B10" s="23">
        <v>867</v>
      </c>
      <c r="C10" s="24">
        <v>849</v>
      </c>
      <c r="D10" s="24">
        <v>907</v>
      </c>
      <c r="E10" s="24">
        <v>925</v>
      </c>
      <c r="F10" s="24">
        <v>1061</v>
      </c>
      <c r="G10" s="24">
        <v>1067</v>
      </c>
      <c r="H10" s="24">
        <v>1148</v>
      </c>
      <c r="I10" s="24">
        <v>1174</v>
      </c>
      <c r="J10" s="24">
        <v>1341</v>
      </c>
      <c r="K10" s="24">
        <v>1377</v>
      </c>
      <c r="L10" s="24">
        <v>1493</v>
      </c>
      <c r="M10" s="24">
        <v>1601</v>
      </c>
      <c r="N10" s="24">
        <v>1901</v>
      </c>
      <c r="O10" s="25">
        <v>15711</v>
      </c>
    </row>
    <row r="11" spans="1:15" s="18" customFormat="1" ht="15" customHeight="1">
      <c r="A11" s="41" t="s">
        <v>7</v>
      </c>
      <c r="B11" s="23">
        <v>88</v>
      </c>
      <c r="C11" s="24">
        <v>114</v>
      </c>
      <c r="D11" s="24">
        <v>112</v>
      </c>
      <c r="E11" s="24">
        <v>138</v>
      </c>
      <c r="F11" s="24">
        <v>131</v>
      </c>
      <c r="G11" s="24">
        <v>186</v>
      </c>
      <c r="H11" s="24">
        <v>206</v>
      </c>
      <c r="I11" s="24">
        <v>229</v>
      </c>
      <c r="J11" s="24">
        <v>262</v>
      </c>
      <c r="K11" s="24">
        <v>263</v>
      </c>
      <c r="L11" s="24">
        <v>367</v>
      </c>
      <c r="M11" s="24">
        <v>381</v>
      </c>
      <c r="N11" s="24">
        <v>434</v>
      </c>
      <c r="O11" s="25">
        <v>2911</v>
      </c>
    </row>
    <row r="12" spans="1:15" s="18" customFormat="1" ht="15" customHeight="1">
      <c r="A12" s="41" t="s">
        <v>9</v>
      </c>
      <c r="B12" s="23">
        <v>96</v>
      </c>
      <c r="C12" s="24">
        <v>86</v>
      </c>
      <c r="D12" s="24">
        <v>109</v>
      </c>
      <c r="E12" s="24">
        <v>97</v>
      </c>
      <c r="F12" s="24">
        <v>114</v>
      </c>
      <c r="G12" s="24">
        <v>111</v>
      </c>
      <c r="H12" s="24">
        <v>94</v>
      </c>
      <c r="I12" s="24">
        <v>137</v>
      </c>
      <c r="J12" s="24">
        <v>164</v>
      </c>
      <c r="K12" s="24">
        <v>177</v>
      </c>
      <c r="L12" s="24">
        <v>173</v>
      </c>
      <c r="M12" s="24">
        <v>258</v>
      </c>
      <c r="N12" s="24">
        <v>219</v>
      </c>
      <c r="O12" s="418">
        <v>1835</v>
      </c>
    </row>
    <row r="13" spans="1:15" s="18" customFormat="1" ht="15" customHeight="1">
      <c r="A13" s="41" t="s">
        <v>13</v>
      </c>
      <c r="B13" s="23">
        <v>579</v>
      </c>
      <c r="C13" s="24">
        <v>653</v>
      </c>
      <c r="D13" s="24">
        <v>647</v>
      </c>
      <c r="E13" s="24">
        <v>796</v>
      </c>
      <c r="F13" s="24">
        <v>893</v>
      </c>
      <c r="G13" s="24">
        <v>1062</v>
      </c>
      <c r="H13" s="24">
        <v>1050</v>
      </c>
      <c r="I13" s="24">
        <v>1154</v>
      </c>
      <c r="J13" s="24">
        <v>1272</v>
      </c>
      <c r="K13" s="24">
        <v>1350</v>
      </c>
      <c r="L13" s="24">
        <v>1439</v>
      </c>
      <c r="M13" s="24">
        <v>1664</v>
      </c>
      <c r="N13" s="24">
        <v>2015</v>
      </c>
      <c r="O13" s="25">
        <v>14574</v>
      </c>
    </row>
    <row r="14" spans="1:15" s="18" customFormat="1" ht="15" customHeight="1">
      <c r="A14" s="41" t="s">
        <v>1</v>
      </c>
      <c r="B14" s="23">
        <v>507</v>
      </c>
      <c r="C14" s="24">
        <v>499</v>
      </c>
      <c r="D14" s="24">
        <v>615</v>
      </c>
      <c r="E14" s="24">
        <v>629</v>
      </c>
      <c r="F14" s="24">
        <v>752</v>
      </c>
      <c r="G14" s="24">
        <v>763</v>
      </c>
      <c r="H14" s="24">
        <v>838</v>
      </c>
      <c r="I14" s="24">
        <v>846</v>
      </c>
      <c r="J14" s="24">
        <v>958</v>
      </c>
      <c r="K14" s="24">
        <v>1121</v>
      </c>
      <c r="L14" s="24">
        <v>1258</v>
      </c>
      <c r="M14" s="24">
        <v>1375</v>
      </c>
      <c r="N14" s="24">
        <v>1454</v>
      </c>
      <c r="O14" s="25">
        <v>11615</v>
      </c>
    </row>
    <row r="15" spans="1:15" s="18" customFormat="1" ht="15" customHeight="1">
      <c r="A15" s="41" t="s">
        <v>12</v>
      </c>
      <c r="B15" s="23">
        <v>277</v>
      </c>
      <c r="C15" s="24">
        <v>331</v>
      </c>
      <c r="D15" s="24">
        <v>322</v>
      </c>
      <c r="E15" s="24">
        <v>330</v>
      </c>
      <c r="F15" s="24">
        <v>378</v>
      </c>
      <c r="G15" s="24">
        <v>382</v>
      </c>
      <c r="H15" s="24">
        <v>392</v>
      </c>
      <c r="I15" s="24">
        <v>405</v>
      </c>
      <c r="J15" s="24">
        <v>483</v>
      </c>
      <c r="K15" s="24">
        <v>482</v>
      </c>
      <c r="L15" s="24">
        <v>543</v>
      </c>
      <c r="M15" s="24">
        <v>618</v>
      </c>
      <c r="N15" s="24">
        <v>637</v>
      </c>
      <c r="O15" s="25">
        <v>5580</v>
      </c>
    </row>
    <row r="16" spans="1:15" s="18" customFormat="1" ht="15" customHeight="1">
      <c r="A16" s="41" t="s">
        <v>14</v>
      </c>
      <c r="B16" s="23">
        <v>141</v>
      </c>
      <c r="C16" s="24">
        <v>135</v>
      </c>
      <c r="D16" s="24">
        <v>156</v>
      </c>
      <c r="E16" s="24">
        <v>187</v>
      </c>
      <c r="F16" s="24">
        <v>162</v>
      </c>
      <c r="G16" s="24">
        <v>194</v>
      </c>
      <c r="H16" s="24">
        <v>216</v>
      </c>
      <c r="I16" s="24">
        <v>237</v>
      </c>
      <c r="J16" s="24">
        <v>254</v>
      </c>
      <c r="K16" s="24">
        <v>277</v>
      </c>
      <c r="L16" s="24">
        <v>278</v>
      </c>
      <c r="M16" s="24">
        <v>285</v>
      </c>
      <c r="N16" s="24">
        <v>351</v>
      </c>
      <c r="O16" s="25">
        <v>2873</v>
      </c>
    </row>
    <row r="17" spans="1:15" s="18" customFormat="1" ht="15" customHeight="1">
      <c r="A17" s="41" t="s">
        <v>5</v>
      </c>
      <c r="B17" s="23">
        <v>420</v>
      </c>
      <c r="C17" s="24">
        <v>443</v>
      </c>
      <c r="D17" s="24">
        <v>486</v>
      </c>
      <c r="E17" s="24">
        <v>423</v>
      </c>
      <c r="F17" s="24">
        <v>475</v>
      </c>
      <c r="G17" s="24">
        <v>468</v>
      </c>
      <c r="H17" s="24">
        <v>589</v>
      </c>
      <c r="I17" s="24">
        <v>655</v>
      </c>
      <c r="J17" s="24">
        <v>720</v>
      </c>
      <c r="K17" s="24">
        <v>775</v>
      </c>
      <c r="L17" s="24">
        <v>873</v>
      </c>
      <c r="M17" s="24">
        <v>1021</v>
      </c>
      <c r="N17" s="24">
        <v>1058</v>
      </c>
      <c r="O17" s="25">
        <v>8406</v>
      </c>
    </row>
    <row r="18" spans="1:15" s="18" customFormat="1" ht="15" customHeight="1">
      <c r="A18" s="41" t="s">
        <v>15</v>
      </c>
      <c r="B18" s="23">
        <v>278</v>
      </c>
      <c r="C18" s="24">
        <v>269</v>
      </c>
      <c r="D18" s="24">
        <v>302</v>
      </c>
      <c r="E18" s="24">
        <v>288</v>
      </c>
      <c r="F18" s="24">
        <v>349</v>
      </c>
      <c r="G18" s="24">
        <v>365</v>
      </c>
      <c r="H18" s="24">
        <v>364</v>
      </c>
      <c r="I18" s="24">
        <v>375</v>
      </c>
      <c r="J18" s="24">
        <v>378</v>
      </c>
      <c r="K18" s="24">
        <v>439</v>
      </c>
      <c r="L18" s="24">
        <v>437</v>
      </c>
      <c r="M18" s="24">
        <v>516</v>
      </c>
      <c r="N18" s="24">
        <v>615</v>
      </c>
      <c r="O18" s="25">
        <v>4975</v>
      </c>
    </row>
    <row r="19" spans="1:15" s="18" customFormat="1" ht="15" customHeight="1">
      <c r="A19" s="41" t="s">
        <v>17</v>
      </c>
      <c r="B19" s="23">
        <v>180</v>
      </c>
      <c r="C19" s="24">
        <v>180</v>
      </c>
      <c r="D19" s="24">
        <v>173</v>
      </c>
      <c r="E19" s="24">
        <v>231</v>
      </c>
      <c r="F19" s="24">
        <v>249</v>
      </c>
      <c r="G19" s="24">
        <v>212</v>
      </c>
      <c r="H19" s="24">
        <v>231</v>
      </c>
      <c r="I19" s="24">
        <v>263</v>
      </c>
      <c r="J19" s="24">
        <v>290</v>
      </c>
      <c r="K19" s="24">
        <v>291</v>
      </c>
      <c r="L19" s="24">
        <v>331</v>
      </c>
      <c r="M19" s="24">
        <v>378</v>
      </c>
      <c r="N19" s="24">
        <v>443</v>
      </c>
      <c r="O19" s="25">
        <v>3452</v>
      </c>
    </row>
    <row r="20" spans="1:15" s="18" customFormat="1" ht="15" customHeight="1">
      <c r="A20" s="41" t="s">
        <v>2</v>
      </c>
      <c r="B20" s="23">
        <v>157</v>
      </c>
      <c r="C20" s="24">
        <v>168</v>
      </c>
      <c r="D20" s="24">
        <v>157</v>
      </c>
      <c r="E20" s="24">
        <v>177</v>
      </c>
      <c r="F20" s="24">
        <v>214</v>
      </c>
      <c r="G20" s="24">
        <v>232</v>
      </c>
      <c r="H20" s="24">
        <v>266</v>
      </c>
      <c r="I20" s="24">
        <v>279</v>
      </c>
      <c r="J20" s="24">
        <v>320</v>
      </c>
      <c r="K20" s="24">
        <v>337</v>
      </c>
      <c r="L20" s="24">
        <v>328</v>
      </c>
      <c r="M20" s="24">
        <v>388</v>
      </c>
      <c r="N20" s="24">
        <v>339</v>
      </c>
      <c r="O20" s="25">
        <v>3362</v>
      </c>
    </row>
    <row r="21" spans="1:15" s="18" customFormat="1" ht="15" customHeight="1">
      <c r="A21" s="41" t="s">
        <v>18</v>
      </c>
      <c r="B21" s="23">
        <v>12</v>
      </c>
      <c r="C21" s="24">
        <v>3</v>
      </c>
      <c r="D21" s="24">
        <v>4</v>
      </c>
      <c r="E21" s="24">
        <v>3</v>
      </c>
      <c r="F21" s="24">
        <v>9</v>
      </c>
      <c r="G21" s="24">
        <v>19</v>
      </c>
      <c r="H21" s="24">
        <v>20</v>
      </c>
      <c r="I21" s="24">
        <v>21</v>
      </c>
      <c r="J21" s="24">
        <v>14</v>
      </c>
      <c r="K21" s="24">
        <v>12</v>
      </c>
      <c r="L21" s="24">
        <v>24</v>
      </c>
      <c r="M21" s="24">
        <v>25</v>
      </c>
      <c r="N21" s="24">
        <v>21</v>
      </c>
      <c r="O21" s="25">
        <v>187</v>
      </c>
    </row>
    <row r="22" spans="1:15" s="18" customFormat="1" ht="15" customHeight="1">
      <c r="A22" s="41" t="s">
        <v>19</v>
      </c>
      <c r="B22" s="23">
        <v>252</v>
      </c>
      <c r="C22" s="24">
        <v>225</v>
      </c>
      <c r="D22" s="24">
        <v>220</v>
      </c>
      <c r="E22" s="24">
        <v>236</v>
      </c>
      <c r="F22" s="24">
        <v>269</v>
      </c>
      <c r="G22" s="24">
        <v>265</v>
      </c>
      <c r="H22" s="24">
        <v>282</v>
      </c>
      <c r="I22" s="24">
        <v>300</v>
      </c>
      <c r="J22" s="24">
        <v>296</v>
      </c>
      <c r="K22" s="24">
        <v>322</v>
      </c>
      <c r="L22" s="24">
        <v>349</v>
      </c>
      <c r="M22" s="24">
        <v>411</v>
      </c>
      <c r="N22" s="24">
        <v>419</v>
      </c>
      <c r="O22" s="25">
        <v>3846</v>
      </c>
    </row>
    <row r="23" spans="1:15" s="18" customFormat="1" ht="15" customHeight="1">
      <c r="A23" s="41" t="s">
        <v>10</v>
      </c>
      <c r="B23" s="23">
        <v>182</v>
      </c>
      <c r="C23" s="24">
        <v>191</v>
      </c>
      <c r="D23" s="24">
        <v>211</v>
      </c>
      <c r="E23" s="24">
        <v>215</v>
      </c>
      <c r="F23" s="24">
        <v>239</v>
      </c>
      <c r="G23" s="24">
        <v>227</v>
      </c>
      <c r="H23" s="24">
        <v>269</v>
      </c>
      <c r="I23" s="24">
        <v>259</v>
      </c>
      <c r="J23" s="24">
        <v>263</v>
      </c>
      <c r="K23" s="24">
        <v>348</v>
      </c>
      <c r="L23" s="24">
        <v>343</v>
      </c>
      <c r="M23" s="24">
        <v>386</v>
      </c>
      <c r="N23" s="24">
        <v>418</v>
      </c>
      <c r="O23" s="25">
        <v>3551</v>
      </c>
    </row>
    <row r="24" spans="1:15" s="18" customFormat="1" ht="15" customHeight="1">
      <c r="A24" s="41" t="s">
        <v>11</v>
      </c>
      <c r="B24" s="23">
        <v>1016</v>
      </c>
      <c r="C24" s="24">
        <v>997</v>
      </c>
      <c r="D24" s="24">
        <v>907</v>
      </c>
      <c r="E24" s="24">
        <v>1082</v>
      </c>
      <c r="F24" s="24">
        <v>1128</v>
      </c>
      <c r="G24" s="24">
        <v>1245</v>
      </c>
      <c r="H24" s="24">
        <v>1146</v>
      </c>
      <c r="I24" s="24">
        <v>1141</v>
      </c>
      <c r="J24" s="24">
        <v>1306</v>
      </c>
      <c r="K24" s="24">
        <v>1298</v>
      </c>
      <c r="L24" s="24">
        <v>1379</v>
      </c>
      <c r="M24" s="24">
        <v>1424</v>
      </c>
      <c r="N24" s="24">
        <v>1457</v>
      </c>
      <c r="O24" s="25">
        <v>15526</v>
      </c>
    </row>
    <row r="25" spans="1:15" s="18" customFormat="1" ht="15" customHeight="1">
      <c r="A25" s="41" t="s">
        <v>4</v>
      </c>
      <c r="B25" s="23">
        <v>1147</v>
      </c>
      <c r="C25" s="24">
        <v>1116</v>
      </c>
      <c r="D25" s="24">
        <v>1191</v>
      </c>
      <c r="E25" s="24">
        <v>1305</v>
      </c>
      <c r="F25" s="24">
        <v>1393</v>
      </c>
      <c r="G25" s="24">
        <v>1451</v>
      </c>
      <c r="H25" s="24">
        <v>1558</v>
      </c>
      <c r="I25" s="24">
        <v>1726</v>
      </c>
      <c r="J25" s="24">
        <v>1766</v>
      </c>
      <c r="K25" s="24">
        <v>1851</v>
      </c>
      <c r="L25" s="24">
        <v>2094</v>
      </c>
      <c r="M25" s="24">
        <v>2127</v>
      </c>
      <c r="N25" s="24">
        <v>2320</v>
      </c>
      <c r="O25" s="25">
        <v>21045</v>
      </c>
    </row>
    <row r="26" spans="1:15" s="18" customFormat="1" ht="15" customHeight="1">
      <c r="A26" s="41" t="s">
        <v>20</v>
      </c>
      <c r="B26" s="23">
        <v>124</v>
      </c>
      <c r="C26" s="24">
        <v>130</v>
      </c>
      <c r="D26" s="24">
        <v>172</v>
      </c>
      <c r="E26" s="24">
        <v>166</v>
      </c>
      <c r="F26" s="24">
        <v>151</v>
      </c>
      <c r="G26" s="24">
        <v>171</v>
      </c>
      <c r="H26" s="24">
        <v>178</v>
      </c>
      <c r="I26" s="24">
        <v>185</v>
      </c>
      <c r="J26" s="24">
        <v>181</v>
      </c>
      <c r="K26" s="24">
        <v>246</v>
      </c>
      <c r="L26" s="24">
        <v>227</v>
      </c>
      <c r="M26" s="24">
        <v>266</v>
      </c>
      <c r="N26" s="24">
        <v>296</v>
      </c>
      <c r="O26" s="25">
        <v>2493</v>
      </c>
    </row>
    <row r="27" spans="1:15" s="18" customFormat="1" ht="15" customHeight="1">
      <c r="A27" s="41" t="s">
        <v>8</v>
      </c>
      <c r="B27" s="23">
        <v>382</v>
      </c>
      <c r="C27" s="24">
        <v>436</v>
      </c>
      <c r="D27" s="24">
        <v>407</v>
      </c>
      <c r="E27" s="24">
        <v>449</v>
      </c>
      <c r="F27" s="24">
        <v>551</v>
      </c>
      <c r="G27" s="24">
        <v>540</v>
      </c>
      <c r="H27" s="24">
        <v>543</v>
      </c>
      <c r="I27" s="24">
        <v>596</v>
      </c>
      <c r="J27" s="24">
        <v>674</v>
      </c>
      <c r="K27" s="24">
        <v>702</v>
      </c>
      <c r="L27" s="24">
        <v>778</v>
      </c>
      <c r="M27" s="24">
        <v>792</v>
      </c>
      <c r="N27" s="24">
        <v>912</v>
      </c>
      <c r="O27" s="25">
        <v>7762</v>
      </c>
    </row>
    <row r="28" spans="1:15" s="18" customFormat="1" ht="15" customHeight="1">
      <c r="A28" s="41" t="s">
        <v>245</v>
      </c>
      <c r="B28" s="23">
        <v>217</v>
      </c>
      <c r="C28" s="24">
        <v>261</v>
      </c>
      <c r="D28" s="24">
        <v>268</v>
      </c>
      <c r="E28" s="24">
        <v>256</v>
      </c>
      <c r="F28" s="24">
        <v>265</v>
      </c>
      <c r="G28" s="24">
        <v>292</v>
      </c>
      <c r="H28" s="24">
        <v>315</v>
      </c>
      <c r="I28" s="24">
        <v>380</v>
      </c>
      <c r="J28" s="24">
        <v>405</v>
      </c>
      <c r="K28" s="24">
        <v>424</v>
      </c>
      <c r="L28" s="24">
        <v>401</v>
      </c>
      <c r="M28" s="24">
        <v>442</v>
      </c>
      <c r="N28" s="24">
        <v>410</v>
      </c>
      <c r="O28" s="25">
        <v>4336</v>
      </c>
    </row>
    <row r="29" spans="1:15" s="18" customFormat="1" ht="15" customHeight="1">
      <c r="A29" s="42" t="s">
        <v>73</v>
      </c>
      <c r="B29" s="26">
        <v>8645</v>
      </c>
      <c r="C29" s="27">
        <v>8772</v>
      </c>
      <c r="D29" s="27">
        <v>9268</v>
      </c>
      <c r="E29" s="27">
        <v>10010</v>
      </c>
      <c r="F29" s="27">
        <v>10913</v>
      </c>
      <c r="G29" s="27">
        <v>11622</v>
      </c>
      <c r="H29" s="27">
        <v>12159</v>
      </c>
      <c r="I29" s="27">
        <v>13068</v>
      </c>
      <c r="J29" s="27">
        <v>14028</v>
      </c>
      <c r="K29" s="27">
        <v>15158</v>
      </c>
      <c r="L29" s="27">
        <v>16325</v>
      </c>
      <c r="M29" s="27">
        <v>18028</v>
      </c>
      <c r="N29" s="27">
        <v>19543</v>
      </c>
      <c r="O29" s="28">
        <v>167539</v>
      </c>
    </row>
    <row r="30" spans="1:15" ht="16.5" customHeight="1">
      <c r="A30" s="425" t="s">
        <v>246</v>
      </c>
      <c r="B30" s="425"/>
      <c r="C30" s="425"/>
      <c r="D30" s="425"/>
      <c r="E30" s="425"/>
      <c r="F30" s="425"/>
      <c r="G30" s="425"/>
      <c r="H30" s="425"/>
      <c r="I30" s="425"/>
      <c r="J30" s="425"/>
      <c r="K30" s="425"/>
      <c r="L30" s="425"/>
      <c r="M30" s="425"/>
      <c r="N30" s="425"/>
      <c r="O30" s="425"/>
    </row>
    <row r="31" spans="1:15">
      <c r="A31" s="425"/>
      <c r="B31" s="425"/>
      <c r="C31" s="425"/>
      <c r="D31" s="425"/>
      <c r="E31" s="425"/>
      <c r="F31" s="425"/>
      <c r="G31" s="425"/>
      <c r="H31" s="425"/>
      <c r="I31" s="425"/>
      <c r="J31" s="425"/>
      <c r="K31" s="425"/>
      <c r="L31" s="425"/>
      <c r="M31" s="425"/>
      <c r="N31" s="425"/>
      <c r="O31" s="425"/>
    </row>
  </sheetData>
  <mergeCells count="2">
    <mergeCell ref="A5:O5"/>
    <mergeCell ref="A30:O31"/>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8D2FD-C24A-4A7D-B90B-619F1EECB2BF}">
  <dimension ref="A5:J18"/>
  <sheetViews>
    <sheetView showGridLines="0" zoomScale="77" zoomScaleNormal="77" workbookViewId="0">
      <selection activeCell="J22" sqref="J22"/>
    </sheetView>
  </sheetViews>
  <sheetFormatPr baseColWidth="10" defaultRowHeight="15"/>
  <cols>
    <col min="1" max="1" width="33.5703125" customWidth="1"/>
  </cols>
  <sheetData>
    <row r="5" spans="1:10" ht="30" customHeight="1">
      <c r="A5" s="461" t="s">
        <v>310</v>
      </c>
      <c r="B5" s="462"/>
      <c r="C5" s="462"/>
      <c r="D5" s="462"/>
      <c r="E5" s="462"/>
      <c r="F5" s="462"/>
      <c r="G5" s="462"/>
      <c r="H5" s="462"/>
      <c r="I5" s="462"/>
      <c r="J5" s="463"/>
    </row>
    <row r="6" spans="1:10" s="17" customFormat="1" ht="13.5">
      <c r="A6" s="140" t="s">
        <v>298</v>
      </c>
      <c r="B6" s="120">
        <v>2011</v>
      </c>
      <c r="C6" s="120">
        <v>2012</v>
      </c>
      <c r="D6" s="120">
        <v>2013</v>
      </c>
      <c r="E6" s="120">
        <v>2014</v>
      </c>
      <c r="F6" s="120">
        <v>2015</v>
      </c>
      <c r="G6" s="120">
        <v>2016</v>
      </c>
      <c r="H6" s="120">
        <v>2017</v>
      </c>
      <c r="I6" s="120">
        <v>2018</v>
      </c>
      <c r="J6" s="121">
        <v>2019</v>
      </c>
    </row>
    <row r="7" spans="1:10" s="17" customFormat="1" ht="13.5">
      <c r="A7" s="122" t="s">
        <v>299</v>
      </c>
      <c r="B7" s="123">
        <v>40</v>
      </c>
      <c r="C7" s="123">
        <v>62</v>
      </c>
      <c r="D7" s="123">
        <v>87</v>
      </c>
      <c r="E7" s="123">
        <v>103</v>
      </c>
      <c r="F7" s="123">
        <v>83</v>
      </c>
      <c r="G7" s="123">
        <v>85</v>
      </c>
      <c r="H7" s="123">
        <v>105</v>
      </c>
      <c r="I7" s="123">
        <v>97</v>
      </c>
      <c r="J7" s="124">
        <v>107</v>
      </c>
    </row>
    <row r="8" spans="1:10" s="17" customFormat="1" ht="13.5">
      <c r="A8" s="122" t="s">
        <v>311</v>
      </c>
      <c r="B8" s="123">
        <v>41</v>
      </c>
      <c r="C8" s="123">
        <v>64</v>
      </c>
      <c r="D8" s="123">
        <v>66</v>
      </c>
      <c r="E8" s="123">
        <v>56</v>
      </c>
      <c r="F8" s="123">
        <v>69</v>
      </c>
      <c r="G8" s="123">
        <v>76</v>
      </c>
      <c r="H8" s="123">
        <v>96</v>
      </c>
      <c r="I8" s="123">
        <v>64</v>
      </c>
      <c r="J8" s="124">
        <v>101</v>
      </c>
    </row>
    <row r="9" spans="1:10" s="17" customFormat="1" ht="13.5">
      <c r="A9" s="122" t="s">
        <v>312</v>
      </c>
      <c r="B9" s="123">
        <v>42</v>
      </c>
      <c r="C9" s="123">
        <v>47</v>
      </c>
      <c r="D9" s="123">
        <v>63</v>
      </c>
      <c r="E9" s="123">
        <v>74</v>
      </c>
      <c r="F9" s="123">
        <v>64</v>
      </c>
      <c r="G9" s="123">
        <v>65</v>
      </c>
      <c r="H9" s="123">
        <v>71</v>
      </c>
      <c r="I9" s="123">
        <v>54</v>
      </c>
      <c r="J9" s="124">
        <v>99</v>
      </c>
    </row>
    <row r="10" spans="1:10" s="17" customFormat="1" ht="13.5">
      <c r="A10" s="122" t="s">
        <v>313</v>
      </c>
      <c r="B10" s="123">
        <v>39</v>
      </c>
      <c r="C10" s="123">
        <v>46</v>
      </c>
      <c r="D10" s="123">
        <v>50</v>
      </c>
      <c r="E10" s="123">
        <v>53</v>
      </c>
      <c r="F10" s="123">
        <v>69</v>
      </c>
      <c r="G10" s="123">
        <v>61</v>
      </c>
      <c r="H10" s="123">
        <v>61</v>
      </c>
      <c r="I10" s="123">
        <v>54</v>
      </c>
      <c r="J10" s="124">
        <v>77</v>
      </c>
    </row>
    <row r="11" spans="1:10" s="17" customFormat="1" ht="13.5">
      <c r="A11" s="122" t="s">
        <v>314</v>
      </c>
      <c r="B11" s="123">
        <v>50</v>
      </c>
      <c r="C11" s="123">
        <v>53</v>
      </c>
      <c r="D11" s="123">
        <v>55</v>
      </c>
      <c r="E11" s="123">
        <v>64</v>
      </c>
      <c r="F11" s="123">
        <v>76</v>
      </c>
      <c r="G11" s="123">
        <v>60</v>
      </c>
      <c r="H11" s="123">
        <v>73</v>
      </c>
      <c r="I11" s="123">
        <v>55</v>
      </c>
      <c r="J11" s="124">
        <v>75</v>
      </c>
    </row>
    <row r="12" spans="1:10" s="17" customFormat="1" ht="13.5">
      <c r="A12" s="122" t="s">
        <v>315</v>
      </c>
      <c r="B12" s="123">
        <v>36</v>
      </c>
      <c r="C12" s="123">
        <v>38</v>
      </c>
      <c r="D12" s="123">
        <v>50</v>
      </c>
      <c r="E12" s="123">
        <v>50</v>
      </c>
      <c r="F12" s="123">
        <v>47</v>
      </c>
      <c r="G12" s="123">
        <v>57</v>
      </c>
      <c r="H12" s="123">
        <v>66</v>
      </c>
      <c r="I12" s="123">
        <v>52</v>
      </c>
      <c r="J12" s="124">
        <v>66</v>
      </c>
    </row>
    <row r="13" spans="1:10" s="17" customFormat="1" ht="13.5">
      <c r="A13" s="122" t="s">
        <v>316</v>
      </c>
      <c r="B13" s="123">
        <v>80</v>
      </c>
      <c r="C13" s="123">
        <v>72</v>
      </c>
      <c r="D13" s="123">
        <v>70</v>
      </c>
      <c r="E13" s="123">
        <v>61</v>
      </c>
      <c r="F13" s="123">
        <v>73</v>
      </c>
      <c r="G13" s="123">
        <v>61</v>
      </c>
      <c r="H13" s="123">
        <v>50</v>
      </c>
      <c r="I13" s="123">
        <v>53</v>
      </c>
      <c r="J13" s="124">
        <v>64</v>
      </c>
    </row>
    <row r="14" spans="1:10" s="17" customFormat="1" ht="13.5">
      <c r="A14" s="122" t="s">
        <v>158</v>
      </c>
      <c r="B14" s="123">
        <v>23</v>
      </c>
      <c r="C14" s="123">
        <v>31</v>
      </c>
      <c r="D14" s="123">
        <v>42</v>
      </c>
      <c r="E14" s="123">
        <v>34</v>
      </c>
      <c r="F14" s="123">
        <v>40</v>
      </c>
      <c r="G14" s="123">
        <v>54</v>
      </c>
      <c r="H14" s="123">
        <v>54</v>
      </c>
      <c r="I14" s="123">
        <v>46</v>
      </c>
      <c r="J14" s="124">
        <v>63</v>
      </c>
    </row>
    <row r="15" spans="1:10" s="17" customFormat="1" ht="13.5">
      <c r="A15" s="122" t="s">
        <v>317</v>
      </c>
      <c r="B15" s="123">
        <v>22</v>
      </c>
      <c r="C15" s="123">
        <v>27</v>
      </c>
      <c r="D15" s="123">
        <v>47</v>
      </c>
      <c r="E15" s="123">
        <v>47</v>
      </c>
      <c r="F15" s="123">
        <v>47</v>
      </c>
      <c r="G15" s="123">
        <v>42</v>
      </c>
      <c r="H15" s="123">
        <v>49</v>
      </c>
      <c r="I15" s="123">
        <v>51</v>
      </c>
      <c r="J15" s="124">
        <v>58</v>
      </c>
    </row>
    <row r="16" spans="1:10" s="17" customFormat="1" ht="13.5">
      <c r="A16" s="141" t="s">
        <v>318</v>
      </c>
      <c r="B16" s="138">
        <v>31</v>
      </c>
      <c r="C16" s="138">
        <v>26</v>
      </c>
      <c r="D16" s="138">
        <v>31</v>
      </c>
      <c r="E16" s="138">
        <v>50</v>
      </c>
      <c r="F16" s="138">
        <v>34</v>
      </c>
      <c r="G16" s="138">
        <v>49</v>
      </c>
      <c r="H16" s="138">
        <v>42</v>
      </c>
      <c r="I16" s="138">
        <v>28</v>
      </c>
      <c r="J16" s="139">
        <v>58</v>
      </c>
    </row>
    <row r="17" spans="1:10" s="29" customFormat="1" ht="29.1" customHeight="1">
      <c r="A17" s="454" t="s">
        <v>319</v>
      </c>
      <c r="B17" s="454"/>
      <c r="C17" s="454"/>
      <c r="D17" s="454"/>
      <c r="E17" s="454"/>
      <c r="F17" s="454"/>
      <c r="G17" s="454"/>
      <c r="H17" s="454"/>
      <c r="I17" s="454"/>
      <c r="J17" s="454"/>
    </row>
    <row r="18" spans="1:10" s="29" customFormat="1" ht="12.75">
      <c r="A18" s="454" t="s">
        <v>309</v>
      </c>
      <c r="B18" s="466"/>
      <c r="C18" s="466"/>
      <c r="D18" s="466"/>
      <c r="E18" s="466"/>
      <c r="F18" s="466"/>
      <c r="G18" s="466"/>
      <c r="H18" s="466"/>
      <c r="I18" s="466"/>
      <c r="J18" s="466"/>
    </row>
  </sheetData>
  <mergeCells count="3">
    <mergeCell ref="A5:J5"/>
    <mergeCell ref="A17:J17"/>
    <mergeCell ref="A18:J18"/>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CF95B-080D-4D59-A5ED-C8D7C73F9571}">
  <dimension ref="A5:K17"/>
  <sheetViews>
    <sheetView showGridLines="0" zoomScale="80" zoomScaleNormal="80" workbookViewId="0">
      <selection activeCell="E20" sqref="E20"/>
    </sheetView>
  </sheetViews>
  <sheetFormatPr baseColWidth="10" defaultRowHeight="15"/>
  <cols>
    <col min="1" max="1" width="20.7109375" customWidth="1"/>
    <col min="2" max="11" width="15.7109375" customWidth="1"/>
  </cols>
  <sheetData>
    <row r="5" spans="1:11" ht="33.950000000000003" customHeight="1" thickBot="1">
      <c r="A5" s="467" t="s">
        <v>320</v>
      </c>
      <c r="B5" s="468"/>
      <c r="C5" s="468"/>
      <c r="D5" s="468"/>
      <c r="E5" s="468"/>
      <c r="F5" s="468"/>
      <c r="G5" s="468"/>
      <c r="H5" s="468"/>
      <c r="I5" s="468"/>
      <c r="J5" s="468"/>
      <c r="K5" s="469"/>
    </row>
    <row r="6" spans="1:11" s="18" customFormat="1" ht="67.5" customHeight="1">
      <c r="A6" s="115" t="s">
        <v>321</v>
      </c>
      <c r="B6" s="112" t="s">
        <v>322</v>
      </c>
      <c r="C6" s="112" t="s">
        <v>323</v>
      </c>
      <c r="D6" s="112" t="s">
        <v>324</v>
      </c>
      <c r="E6" s="112" t="s">
        <v>325</v>
      </c>
      <c r="F6" s="112" t="s">
        <v>326</v>
      </c>
      <c r="G6" s="112" t="s">
        <v>327</v>
      </c>
      <c r="H6" s="112" t="s">
        <v>328</v>
      </c>
      <c r="I6" s="112" t="s">
        <v>329</v>
      </c>
      <c r="J6" s="112" t="s">
        <v>330</v>
      </c>
      <c r="K6" s="114" t="s">
        <v>331</v>
      </c>
    </row>
    <row r="7" spans="1:11" s="17" customFormat="1" ht="15" customHeight="1">
      <c r="A7" s="116">
        <v>2011</v>
      </c>
      <c r="B7" s="123">
        <v>306</v>
      </c>
      <c r="C7" s="123">
        <v>70</v>
      </c>
      <c r="D7" s="123">
        <v>42</v>
      </c>
      <c r="E7" s="123">
        <v>55</v>
      </c>
      <c r="F7" s="123">
        <v>51</v>
      </c>
      <c r="G7" s="123">
        <v>34</v>
      </c>
      <c r="H7" s="123">
        <v>28</v>
      </c>
      <c r="I7" s="123">
        <v>25</v>
      </c>
      <c r="J7" s="123">
        <v>13</v>
      </c>
      <c r="K7" s="124">
        <v>10</v>
      </c>
    </row>
    <row r="8" spans="1:11" s="17" customFormat="1" ht="15" customHeight="1">
      <c r="A8" s="116">
        <v>2012</v>
      </c>
      <c r="B8" s="123">
        <v>355</v>
      </c>
      <c r="C8" s="123">
        <v>64</v>
      </c>
      <c r="D8" s="123">
        <v>45</v>
      </c>
      <c r="E8" s="123">
        <v>64</v>
      </c>
      <c r="F8" s="123">
        <v>51</v>
      </c>
      <c r="G8" s="123">
        <v>30</v>
      </c>
      <c r="H8" s="123">
        <v>37</v>
      </c>
      <c r="I8" s="123">
        <v>18</v>
      </c>
      <c r="J8" s="123">
        <v>22</v>
      </c>
      <c r="K8" s="124">
        <v>13</v>
      </c>
    </row>
    <row r="9" spans="1:11" s="17" customFormat="1" ht="15" customHeight="1">
      <c r="A9" s="116">
        <v>2013</v>
      </c>
      <c r="B9" s="123">
        <v>357</v>
      </c>
      <c r="C9" s="123">
        <v>58</v>
      </c>
      <c r="D9" s="123">
        <v>40</v>
      </c>
      <c r="E9" s="123">
        <v>54</v>
      </c>
      <c r="F9" s="123">
        <v>53</v>
      </c>
      <c r="G9" s="123">
        <v>32</v>
      </c>
      <c r="H9" s="123">
        <v>18</v>
      </c>
      <c r="I9" s="123">
        <v>27</v>
      </c>
      <c r="J9" s="123">
        <v>14</v>
      </c>
      <c r="K9" s="124">
        <v>17</v>
      </c>
    </row>
    <row r="10" spans="1:11" s="17" customFormat="1" ht="15" customHeight="1">
      <c r="A10" s="116">
        <v>2014</v>
      </c>
      <c r="B10" s="123">
        <v>481</v>
      </c>
      <c r="C10" s="123">
        <v>55</v>
      </c>
      <c r="D10" s="123">
        <v>31</v>
      </c>
      <c r="E10" s="123">
        <v>53</v>
      </c>
      <c r="F10" s="123">
        <v>51</v>
      </c>
      <c r="G10" s="123">
        <v>19</v>
      </c>
      <c r="H10" s="123">
        <v>33</v>
      </c>
      <c r="I10" s="123">
        <v>20</v>
      </c>
      <c r="J10" s="123">
        <v>16</v>
      </c>
      <c r="K10" s="124">
        <v>15</v>
      </c>
    </row>
    <row r="11" spans="1:11" s="17" customFormat="1" ht="15" customHeight="1">
      <c r="A11" s="116">
        <v>2015</v>
      </c>
      <c r="B11" s="123">
        <v>593</v>
      </c>
      <c r="C11" s="123">
        <v>68</v>
      </c>
      <c r="D11" s="123">
        <v>52</v>
      </c>
      <c r="E11" s="123">
        <v>49</v>
      </c>
      <c r="F11" s="123">
        <v>59</v>
      </c>
      <c r="G11" s="123">
        <v>33</v>
      </c>
      <c r="H11" s="123">
        <v>31</v>
      </c>
      <c r="I11" s="123">
        <v>31</v>
      </c>
      <c r="J11" s="123">
        <v>14</v>
      </c>
      <c r="K11" s="124">
        <v>18</v>
      </c>
    </row>
    <row r="12" spans="1:11" s="17" customFormat="1" ht="15" customHeight="1">
      <c r="A12" s="116">
        <v>2016</v>
      </c>
      <c r="B12" s="123">
        <v>618</v>
      </c>
      <c r="C12" s="123">
        <v>51</v>
      </c>
      <c r="D12" s="123">
        <v>27</v>
      </c>
      <c r="E12" s="123">
        <v>31</v>
      </c>
      <c r="F12" s="123">
        <v>54</v>
      </c>
      <c r="G12" s="123">
        <v>31</v>
      </c>
      <c r="H12" s="123">
        <v>17</v>
      </c>
      <c r="I12" s="123">
        <v>19</v>
      </c>
      <c r="J12" s="123">
        <v>16</v>
      </c>
      <c r="K12" s="124">
        <v>12</v>
      </c>
    </row>
    <row r="13" spans="1:11" s="17" customFormat="1" ht="15" customHeight="1">
      <c r="A13" s="116">
        <v>2017</v>
      </c>
      <c r="B13" s="123">
        <v>638</v>
      </c>
      <c r="C13" s="123">
        <v>63</v>
      </c>
      <c r="D13" s="123">
        <v>40</v>
      </c>
      <c r="E13" s="123">
        <v>33</v>
      </c>
      <c r="F13" s="123">
        <v>43</v>
      </c>
      <c r="G13" s="123">
        <v>28</v>
      </c>
      <c r="H13" s="123">
        <v>23</v>
      </c>
      <c r="I13" s="123">
        <v>32</v>
      </c>
      <c r="J13" s="123">
        <v>11</v>
      </c>
      <c r="K13" s="124">
        <v>16</v>
      </c>
    </row>
    <row r="14" spans="1:11" s="17" customFormat="1" ht="15" customHeight="1">
      <c r="A14" s="116">
        <v>2018</v>
      </c>
      <c r="B14" s="123">
        <v>589</v>
      </c>
      <c r="C14" s="123">
        <v>75</v>
      </c>
      <c r="D14" s="123">
        <v>55</v>
      </c>
      <c r="E14" s="123">
        <v>39</v>
      </c>
      <c r="F14" s="123">
        <v>53</v>
      </c>
      <c r="G14" s="123">
        <v>43</v>
      </c>
      <c r="H14" s="123">
        <v>36</v>
      </c>
      <c r="I14" s="123">
        <v>17</v>
      </c>
      <c r="J14" s="123">
        <v>15</v>
      </c>
      <c r="K14" s="124">
        <v>15</v>
      </c>
    </row>
    <row r="15" spans="1:11" s="17" customFormat="1" ht="15" customHeight="1">
      <c r="A15" s="117">
        <v>2019</v>
      </c>
      <c r="B15" s="138">
        <v>540</v>
      </c>
      <c r="C15" s="138">
        <v>77</v>
      </c>
      <c r="D15" s="138">
        <v>55</v>
      </c>
      <c r="E15" s="138">
        <v>42</v>
      </c>
      <c r="F15" s="138">
        <v>40</v>
      </c>
      <c r="G15" s="138">
        <v>37</v>
      </c>
      <c r="H15" s="138">
        <v>30</v>
      </c>
      <c r="I15" s="138">
        <v>29</v>
      </c>
      <c r="J15" s="138">
        <v>26</v>
      </c>
      <c r="K15" s="139">
        <v>25</v>
      </c>
    </row>
    <row r="16" spans="1:11" s="29" customFormat="1" ht="12.75">
      <c r="A16" s="431" t="s">
        <v>285</v>
      </c>
      <c r="B16" s="431"/>
      <c r="C16" s="431"/>
      <c r="D16" s="431"/>
      <c r="E16" s="431"/>
      <c r="F16" s="431"/>
      <c r="G16" s="431"/>
      <c r="H16" s="431"/>
      <c r="I16" s="431"/>
      <c r="J16" s="431"/>
      <c r="K16" s="431"/>
    </row>
    <row r="17" spans="1:11" s="29" customFormat="1" ht="12.75">
      <c r="A17" s="454" t="s">
        <v>332</v>
      </c>
      <c r="B17" s="454"/>
      <c r="C17" s="454"/>
      <c r="D17" s="454"/>
      <c r="E17" s="454"/>
      <c r="F17" s="454"/>
      <c r="G17" s="454"/>
      <c r="H17" s="454"/>
      <c r="I17" s="454"/>
      <c r="J17" s="454"/>
      <c r="K17" s="454"/>
    </row>
  </sheetData>
  <mergeCells count="3">
    <mergeCell ref="A5:K5"/>
    <mergeCell ref="A16:K16"/>
    <mergeCell ref="A17:K17"/>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C2EF6-9FA7-4498-A565-2996D0E728EC}">
  <dimension ref="A5:K18"/>
  <sheetViews>
    <sheetView showGridLines="0" zoomScale="80" zoomScaleNormal="80" workbookViewId="0">
      <selection activeCell="A18" sqref="A18:K18"/>
    </sheetView>
  </sheetViews>
  <sheetFormatPr baseColWidth="10" defaultRowHeight="15"/>
  <cols>
    <col min="1" max="1" width="16.140625" customWidth="1"/>
    <col min="2" max="11" width="15.7109375" customWidth="1"/>
  </cols>
  <sheetData>
    <row r="5" spans="1:11" ht="34.5" customHeight="1">
      <c r="A5" s="450" t="s">
        <v>333</v>
      </c>
      <c r="B5" s="451"/>
      <c r="C5" s="451"/>
      <c r="D5" s="451"/>
      <c r="E5" s="451"/>
      <c r="F5" s="451"/>
      <c r="G5" s="451"/>
      <c r="H5" s="451"/>
      <c r="I5" s="451"/>
      <c r="J5" s="451"/>
      <c r="K5" s="452"/>
    </row>
    <row r="6" spans="1:11" ht="69.95" customHeight="1">
      <c r="A6" s="147" t="s">
        <v>159</v>
      </c>
      <c r="B6" s="145" t="s">
        <v>122</v>
      </c>
      <c r="C6" s="145" t="s">
        <v>170</v>
      </c>
      <c r="D6" s="145" t="s">
        <v>37</v>
      </c>
      <c r="E6" s="145" t="s">
        <v>161</v>
      </c>
      <c r="F6" s="145" t="s">
        <v>160</v>
      </c>
      <c r="G6" s="145" t="s">
        <v>72</v>
      </c>
      <c r="H6" s="145" t="s">
        <v>52</v>
      </c>
      <c r="I6" s="145" t="s">
        <v>39</v>
      </c>
      <c r="J6" s="145" t="s">
        <v>34</v>
      </c>
      <c r="K6" s="146" t="s">
        <v>171</v>
      </c>
    </row>
    <row r="7" spans="1:11" ht="69.95" customHeight="1">
      <c r="A7" s="147" t="s">
        <v>162</v>
      </c>
      <c r="B7" s="145" t="s">
        <v>163</v>
      </c>
      <c r="C7" s="145" t="s">
        <v>172</v>
      </c>
      <c r="D7" s="145" t="s">
        <v>165</v>
      </c>
      <c r="E7" s="145" t="s">
        <v>167</v>
      </c>
      <c r="F7" s="145" t="s">
        <v>164</v>
      </c>
      <c r="G7" s="145" t="s">
        <v>72</v>
      </c>
      <c r="H7" s="145" t="s">
        <v>166</v>
      </c>
      <c r="I7" s="145" t="s">
        <v>168</v>
      </c>
      <c r="J7" s="145" t="s">
        <v>169</v>
      </c>
      <c r="K7" s="146" t="s">
        <v>173</v>
      </c>
    </row>
    <row r="8" spans="1:11" ht="18.75">
      <c r="A8" s="148">
        <v>2011</v>
      </c>
      <c r="B8" s="4">
        <v>90</v>
      </c>
      <c r="C8" s="4">
        <v>24</v>
      </c>
      <c r="D8" s="4">
        <v>15</v>
      </c>
      <c r="E8" s="4">
        <v>2</v>
      </c>
      <c r="F8" s="4">
        <v>4</v>
      </c>
      <c r="G8" s="4">
        <v>4</v>
      </c>
      <c r="H8" s="4">
        <v>9</v>
      </c>
      <c r="I8" s="4">
        <v>3</v>
      </c>
      <c r="J8" s="4">
        <v>11</v>
      </c>
      <c r="K8" s="142">
        <v>5</v>
      </c>
    </row>
    <row r="9" spans="1:11" ht="18.75">
      <c r="A9" s="148">
        <v>2012</v>
      </c>
      <c r="B9" s="4">
        <v>122</v>
      </c>
      <c r="C9" s="4">
        <v>21</v>
      </c>
      <c r="D9" s="4">
        <v>34</v>
      </c>
      <c r="E9" s="4">
        <v>5</v>
      </c>
      <c r="F9" s="4">
        <v>7</v>
      </c>
      <c r="G9" s="4">
        <v>8</v>
      </c>
      <c r="H9" s="4">
        <v>21</v>
      </c>
      <c r="I9" s="4">
        <v>18</v>
      </c>
      <c r="J9" s="4">
        <v>8</v>
      </c>
      <c r="K9" s="142">
        <v>20</v>
      </c>
    </row>
    <row r="10" spans="1:11" ht="18.75">
      <c r="A10" s="148">
        <v>2013</v>
      </c>
      <c r="B10" s="4">
        <v>155</v>
      </c>
      <c r="C10" s="4">
        <v>34</v>
      </c>
      <c r="D10" s="4">
        <v>32</v>
      </c>
      <c r="E10" s="4">
        <v>7</v>
      </c>
      <c r="F10" s="4">
        <v>39</v>
      </c>
      <c r="G10" s="4">
        <v>3</v>
      </c>
      <c r="H10" s="4">
        <v>36</v>
      </c>
      <c r="I10" s="4">
        <v>22</v>
      </c>
      <c r="J10" s="4">
        <v>9</v>
      </c>
      <c r="K10" s="142">
        <v>12</v>
      </c>
    </row>
    <row r="11" spans="1:11" ht="18.75">
      <c r="A11" s="148">
        <v>2014</v>
      </c>
      <c r="B11" s="4">
        <v>172</v>
      </c>
      <c r="C11" s="4">
        <v>36</v>
      </c>
      <c r="D11" s="4">
        <v>31</v>
      </c>
      <c r="E11" s="4">
        <v>17</v>
      </c>
      <c r="F11" s="4">
        <v>41</v>
      </c>
      <c r="G11" s="4">
        <v>9</v>
      </c>
      <c r="H11" s="4">
        <v>13</v>
      </c>
      <c r="I11" s="4">
        <v>7</v>
      </c>
      <c r="J11" s="4">
        <v>20</v>
      </c>
      <c r="K11" s="142">
        <v>13</v>
      </c>
    </row>
    <row r="12" spans="1:11" ht="18.75">
      <c r="A12" s="148">
        <v>2015</v>
      </c>
      <c r="B12" s="4">
        <v>172</v>
      </c>
      <c r="C12" s="4">
        <v>42</v>
      </c>
      <c r="D12" s="4">
        <v>30</v>
      </c>
      <c r="E12" s="4">
        <v>22</v>
      </c>
      <c r="F12" s="4">
        <v>31</v>
      </c>
      <c r="G12" s="4">
        <v>10</v>
      </c>
      <c r="H12" s="4">
        <v>27</v>
      </c>
      <c r="I12" s="4">
        <v>10</v>
      </c>
      <c r="J12" s="4">
        <v>18</v>
      </c>
      <c r="K12" s="142">
        <v>13</v>
      </c>
    </row>
    <row r="13" spans="1:11" ht="18.75">
      <c r="A13" s="148">
        <v>2016</v>
      </c>
      <c r="B13" s="4">
        <v>224</v>
      </c>
      <c r="C13" s="4">
        <v>38</v>
      </c>
      <c r="D13" s="4">
        <v>40</v>
      </c>
      <c r="E13" s="4">
        <v>27</v>
      </c>
      <c r="F13" s="4">
        <v>22</v>
      </c>
      <c r="G13" s="4">
        <v>14</v>
      </c>
      <c r="H13" s="4">
        <v>18</v>
      </c>
      <c r="I13" s="4">
        <v>14</v>
      </c>
      <c r="J13" s="4">
        <v>8</v>
      </c>
      <c r="K13" s="142">
        <v>18</v>
      </c>
    </row>
    <row r="14" spans="1:11" ht="18.75">
      <c r="A14" s="148">
        <v>2017</v>
      </c>
      <c r="B14" s="4">
        <v>288</v>
      </c>
      <c r="C14" s="4">
        <v>59</v>
      </c>
      <c r="D14" s="4">
        <v>42</v>
      </c>
      <c r="E14" s="4">
        <v>25</v>
      </c>
      <c r="F14" s="4">
        <v>19</v>
      </c>
      <c r="G14" s="4">
        <v>4</v>
      </c>
      <c r="H14" s="4">
        <v>25</v>
      </c>
      <c r="I14" s="4">
        <v>17</v>
      </c>
      <c r="J14" s="4">
        <v>8</v>
      </c>
      <c r="K14" s="142">
        <v>11</v>
      </c>
    </row>
    <row r="15" spans="1:11" ht="18.75">
      <c r="A15" s="148">
        <v>2018</v>
      </c>
      <c r="B15" s="4">
        <v>327</v>
      </c>
      <c r="C15" s="4">
        <v>64</v>
      </c>
      <c r="D15" s="4">
        <v>36</v>
      </c>
      <c r="E15" s="4">
        <v>20</v>
      </c>
      <c r="F15" s="4">
        <v>22</v>
      </c>
      <c r="G15" s="4">
        <v>18</v>
      </c>
      <c r="H15" s="4">
        <v>21</v>
      </c>
      <c r="I15" s="4">
        <v>11</v>
      </c>
      <c r="J15" s="4">
        <v>4</v>
      </c>
      <c r="K15" s="142">
        <v>16</v>
      </c>
    </row>
    <row r="16" spans="1:11" ht="18.75">
      <c r="A16" s="149">
        <v>2019</v>
      </c>
      <c r="B16" s="143">
        <v>374</v>
      </c>
      <c r="C16" s="143">
        <v>55</v>
      </c>
      <c r="D16" s="143">
        <v>28</v>
      </c>
      <c r="E16" s="143">
        <v>28</v>
      </c>
      <c r="F16" s="143">
        <v>21</v>
      </c>
      <c r="G16" s="143">
        <v>20</v>
      </c>
      <c r="H16" s="143">
        <v>18</v>
      </c>
      <c r="I16" s="143">
        <v>14</v>
      </c>
      <c r="J16" s="143">
        <v>11</v>
      </c>
      <c r="K16" s="144">
        <v>11</v>
      </c>
    </row>
    <row r="17" spans="1:11" s="17" customFormat="1" ht="28.5" customHeight="1">
      <c r="A17" s="470" t="s">
        <v>285</v>
      </c>
      <c r="B17" s="470"/>
      <c r="C17" s="470"/>
      <c r="D17" s="470"/>
      <c r="E17" s="470"/>
      <c r="F17" s="470"/>
      <c r="G17" s="470"/>
      <c r="H17" s="470"/>
      <c r="I17" s="470"/>
      <c r="J17" s="470"/>
      <c r="K17" s="470"/>
    </row>
    <row r="18" spans="1:11" s="17" customFormat="1" ht="30.75" customHeight="1">
      <c r="A18" s="470" t="s">
        <v>334</v>
      </c>
      <c r="B18" s="470"/>
      <c r="C18" s="470"/>
      <c r="D18" s="470"/>
      <c r="E18" s="470"/>
      <c r="F18" s="470"/>
      <c r="G18" s="470"/>
      <c r="H18" s="470"/>
      <c r="I18" s="470"/>
      <c r="J18" s="470"/>
      <c r="K18" s="470"/>
    </row>
  </sheetData>
  <mergeCells count="3">
    <mergeCell ref="A5:K5"/>
    <mergeCell ref="A17:K17"/>
    <mergeCell ref="A18:K18"/>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76F87-593B-4C87-8DB8-D25E304643E4}">
  <dimension ref="A5:N12"/>
  <sheetViews>
    <sheetView showGridLines="0" workbookViewId="0">
      <selection activeCell="E27" sqref="E27"/>
    </sheetView>
  </sheetViews>
  <sheetFormatPr baseColWidth="10" defaultRowHeight="15"/>
  <cols>
    <col min="1" max="1" width="20.7109375" customWidth="1"/>
    <col min="2" max="13" width="15.7109375" customWidth="1"/>
  </cols>
  <sheetData>
    <row r="5" spans="1:14" ht="18.75">
      <c r="A5" s="471" t="s">
        <v>335</v>
      </c>
      <c r="B5" s="472"/>
      <c r="C5" s="472"/>
      <c r="D5" s="472"/>
      <c r="E5" s="472"/>
      <c r="F5" s="472"/>
      <c r="G5" s="472"/>
      <c r="H5" s="472"/>
      <c r="I5" s="472"/>
      <c r="J5" s="472"/>
      <c r="K5" s="472"/>
      <c r="L5" s="472"/>
      <c r="M5" s="473"/>
    </row>
    <row r="6" spans="1:14" s="17" customFormat="1" ht="13.5">
      <c r="A6" s="157"/>
      <c r="B6" s="150">
        <v>2009</v>
      </c>
      <c r="C6" s="150">
        <v>2010</v>
      </c>
      <c r="D6" s="150">
        <v>2011</v>
      </c>
      <c r="E6" s="150">
        <v>2012</v>
      </c>
      <c r="F6" s="150">
        <v>2013</v>
      </c>
      <c r="G6" s="150">
        <v>2014</v>
      </c>
      <c r="H6" s="150">
        <v>2015</v>
      </c>
      <c r="I6" s="150">
        <v>2016</v>
      </c>
      <c r="J6" s="150">
        <v>2017</v>
      </c>
      <c r="K6" s="150">
        <v>2018</v>
      </c>
      <c r="L6" s="150">
        <v>2019</v>
      </c>
      <c r="M6" s="153">
        <v>2020</v>
      </c>
    </row>
    <row r="7" spans="1:14" s="17" customFormat="1" ht="13.5">
      <c r="A7" s="158" t="s">
        <v>336</v>
      </c>
      <c r="B7" s="154">
        <v>11000</v>
      </c>
      <c r="C7" s="154">
        <v>11926</v>
      </c>
      <c r="D7" s="154">
        <v>11000</v>
      </c>
      <c r="E7" s="154">
        <v>11533</v>
      </c>
      <c r="F7" s="154">
        <v>11766</v>
      </c>
      <c r="G7" s="154">
        <v>12801</v>
      </c>
      <c r="H7" s="154">
        <v>13787</v>
      </c>
      <c r="I7" s="154">
        <v>12884</v>
      </c>
      <c r="J7" s="154">
        <v>12663</v>
      </c>
      <c r="K7" s="154">
        <v>12637</v>
      </c>
      <c r="L7" s="154">
        <v>12516</v>
      </c>
      <c r="M7" s="155">
        <v>11515</v>
      </c>
    </row>
    <row r="8" spans="1:14" s="17" customFormat="1" ht="33.950000000000003" customHeight="1">
      <c r="A8" s="159" t="s">
        <v>337</v>
      </c>
      <c r="B8" s="154">
        <v>3055</v>
      </c>
      <c r="C8" s="154">
        <v>2650</v>
      </c>
      <c r="D8" s="154">
        <v>3055</v>
      </c>
      <c r="E8" s="154">
        <v>3781</v>
      </c>
      <c r="F8" s="154">
        <v>3678</v>
      </c>
      <c r="G8" s="154">
        <v>3334</v>
      </c>
      <c r="H8" s="154">
        <v>4284</v>
      </c>
      <c r="I8" s="154">
        <v>4529</v>
      </c>
      <c r="J8" s="154">
        <v>4521</v>
      </c>
      <c r="K8" s="154">
        <v>3787</v>
      </c>
      <c r="L8" s="154">
        <v>3425</v>
      </c>
      <c r="M8" s="155">
        <v>2797</v>
      </c>
    </row>
    <row r="9" spans="1:14" s="17" customFormat="1" ht="13.5">
      <c r="A9" s="160" t="s">
        <v>69</v>
      </c>
      <c r="B9" s="152">
        <v>14281</v>
      </c>
      <c r="C9" s="152">
        <v>14576</v>
      </c>
      <c r="D9" s="152">
        <v>14055</v>
      </c>
      <c r="E9" s="152">
        <v>15314</v>
      </c>
      <c r="F9" s="152">
        <v>15444</v>
      </c>
      <c r="G9" s="152">
        <v>16135</v>
      </c>
      <c r="H9" s="152">
        <v>18071</v>
      </c>
      <c r="I9" s="152">
        <v>17413</v>
      </c>
      <c r="J9" s="152">
        <v>17184</v>
      </c>
      <c r="K9" s="152">
        <v>16424</v>
      </c>
      <c r="L9" s="152">
        <v>15941</v>
      </c>
      <c r="M9" s="156">
        <v>14312</v>
      </c>
      <c r="N9" s="151"/>
    </row>
    <row r="10" spans="1:14" s="29" customFormat="1" ht="12.75">
      <c r="A10" s="431" t="s">
        <v>285</v>
      </c>
      <c r="B10" s="431"/>
      <c r="C10" s="431"/>
      <c r="D10" s="431"/>
      <c r="E10" s="431"/>
      <c r="F10" s="431"/>
      <c r="G10" s="431"/>
      <c r="H10" s="431"/>
      <c r="I10" s="431"/>
      <c r="J10" s="431"/>
      <c r="K10" s="431"/>
      <c r="L10" s="431"/>
      <c r="M10" s="431"/>
    </row>
    <row r="11" spans="1:14" s="29" customFormat="1" ht="14.45" customHeight="1">
      <c r="A11" s="454" t="s">
        <v>286</v>
      </c>
      <c r="B11" s="454"/>
      <c r="C11" s="454"/>
      <c r="D11" s="454"/>
      <c r="E11" s="454"/>
      <c r="F11" s="454"/>
      <c r="G11" s="454"/>
      <c r="H11" s="454"/>
      <c r="I11" s="454"/>
      <c r="J11" s="454"/>
      <c r="K11" s="454"/>
      <c r="L11" s="454"/>
      <c r="M11" s="454"/>
    </row>
    <row r="12" spans="1:14" s="29" customFormat="1" ht="14.45" customHeight="1">
      <c r="A12" s="454"/>
      <c r="B12" s="454"/>
      <c r="C12" s="454"/>
      <c r="D12" s="454"/>
      <c r="E12" s="454"/>
      <c r="F12" s="454"/>
      <c r="G12" s="454"/>
      <c r="H12" s="454"/>
      <c r="I12" s="454"/>
      <c r="J12" s="454"/>
      <c r="K12" s="454"/>
      <c r="L12" s="454"/>
      <c r="M12" s="454"/>
    </row>
  </sheetData>
  <mergeCells count="3">
    <mergeCell ref="A5:M5"/>
    <mergeCell ref="A10:M10"/>
    <mergeCell ref="A11:M12"/>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7D453-2F07-4666-8DBE-7406ECFD2DEB}">
  <dimension ref="A1:E23"/>
  <sheetViews>
    <sheetView showGridLines="0" zoomScale="90" zoomScaleNormal="90" workbookViewId="0">
      <selection activeCell="A2" sqref="A2"/>
    </sheetView>
  </sheetViews>
  <sheetFormatPr baseColWidth="10" defaultRowHeight="15"/>
  <cols>
    <col min="1" max="5" width="20.7109375" customWidth="1"/>
  </cols>
  <sheetData>
    <row r="1" spans="1:5" ht="20.100000000000001" customHeight="1"/>
    <row r="2" spans="1:5" ht="20.100000000000001" customHeight="1"/>
    <row r="3" spans="1:5" ht="20.100000000000001" customHeight="1"/>
    <row r="4" spans="1:5" ht="20.100000000000001" customHeight="1"/>
    <row r="5" spans="1:5" ht="36.6" customHeight="1">
      <c r="A5" s="467" t="s">
        <v>338</v>
      </c>
      <c r="B5" s="474"/>
      <c r="C5" s="474"/>
      <c r="D5" s="474"/>
      <c r="E5" s="475"/>
    </row>
    <row r="6" spans="1:5" s="17" customFormat="1" ht="28.5">
      <c r="A6" s="115" t="s">
        <v>120</v>
      </c>
      <c r="B6" s="161" t="s">
        <v>352</v>
      </c>
      <c r="C6" s="161" t="s">
        <v>353</v>
      </c>
      <c r="D6" s="161" t="s">
        <v>354</v>
      </c>
      <c r="E6" s="163" t="s">
        <v>355</v>
      </c>
    </row>
    <row r="7" spans="1:5" s="17" customFormat="1" ht="20.100000000000001" customHeight="1">
      <c r="A7" s="164">
        <v>2011</v>
      </c>
      <c r="B7" s="166">
        <v>12.19718309859155</v>
      </c>
      <c r="C7" s="166">
        <v>7.577374599786553E-2</v>
      </c>
      <c r="D7" s="167">
        <v>0.09</v>
      </c>
      <c r="E7" s="168">
        <v>0.79624413145539907</v>
      </c>
    </row>
    <row r="8" spans="1:5" s="17" customFormat="1" ht="20.100000000000001" customHeight="1">
      <c r="A8" s="159">
        <v>2012</v>
      </c>
      <c r="B8" s="169">
        <v>10.834621329211746</v>
      </c>
      <c r="C8" s="169">
        <v>8.4497845109050548E-2</v>
      </c>
      <c r="D8" s="170">
        <v>0.11</v>
      </c>
      <c r="E8" s="171">
        <v>0.69551777434312212</v>
      </c>
    </row>
    <row r="9" spans="1:5" s="17" customFormat="1" ht="20.100000000000001" customHeight="1">
      <c r="A9" s="159">
        <v>2013</v>
      </c>
      <c r="B9" s="169">
        <v>11.763636363636364</v>
      </c>
      <c r="C9" s="169">
        <v>7.8347578347578342E-2</v>
      </c>
      <c r="D9" s="170">
        <v>0.1</v>
      </c>
      <c r="E9" s="171">
        <v>0.72892561983471071</v>
      </c>
    </row>
    <row r="10" spans="1:5" s="17" customFormat="1" ht="20.100000000000001" customHeight="1">
      <c r="A10" s="159">
        <v>2014</v>
      </c>
      <c r="B10" s="169">
        <v>11.94943820224719</v>
      </c>
      <c r="C10" s="169">
        <v>7.7223427331887196E-2</v>
      </c>
      <c r="D10" s="170">
        <v>0.1</v>
      </c>
      <c r="E10" s="171">
        <v>0.7375601926163724</v>
      </c>
    </row>
    <row r="11" spans="1:5" s="17" customFormat="1" ht="20.100000000000001" customHeight="1">
      <c r="A11" s="159">
        <v>2015</v>
      </c>
      <c r="B11" s="169">
        <v>12.248533724340176</v>
      </c>
      <c r="C11" s="169">
        <v>7.5480050910298274E-2</v>
      </c>
      <c r="D11" s="170">
        <v>0.11</v>
      </c>
      <c r="E11" s="171">
        <v>0.83870967741935487</v>
      </c>
    </row>
    <row r="12" spans="1:5" s="17" customFormat="1" ht="20.100000000000001" customHeight="1">
      <c r="A12" s="159">
        <v>2016</v>
      </c>
      <c r="B12" s="169">
        <v>12.29236641221374</v>
      </c>
      <c r="C12" s="169">
        <v>7.5231149141446046E-2</v>
      </c>
      <c r="D12" s="170">
        <v>0.11</v>
      </c>
      <c r="E12" s="171">
        <v>0.82671755725190843</v>
      </c>
    </row>
    <row r="13" spans="1:5" s="17" customFormat="1" ht="20.100000000000001" customHeight="1">
      <c r="A13" s="159">
        <v>2017</v>
      </c>
      <c r="B13" s="169">
        <v>11.881559220389805</v>
      </c>
      <c r="C13" s="169">
        <v>7.763035381750466E-2</v>
      </c>
      <c r="D13" s="170">
        <v>0.11</v>
      </c>
      <c r="E13" s="171">
        <v>0.85457271364317844</v>
      </c>
    </row>
    <row r="14" spans="1:5" s="17" customFormat="1" ht="20.100000000000001" customHeight="1">
      <c r="A14" s="159">
        <v>2018</v>
      </c>
      <c r="B14" s="169">
        <v>9.5620578778135048</v>
      </c>
      <c r="C14" s="169">
        <v>9.4678519240136386E-2</v>
      </c>
      <c r="D14" s="170">
        <v>0.12</v>
      </c>
      <c r="E14" s="171">
        <v>0.7138263665594855</v>
      </c>
    </row>
    <row r="15" spans="1:5" s="17" customFormat="1" ht="20.100000000000001" customHeight="1">
      <c r="A15" s="159">
        <v>2019</v>
      </c>
      <c r="B15" s="169">
        <v>11.215325670498084</v>
      </c>
      <c r="C15" s="169">
        <v>8.1864374882378771E-2</v>
      </c>
      <c r="D15" s="169">
        <v>0.1</v>
      </c>
      <c r="E15" s="171">
        <v>0.89655172413793105</v>
      </c>
    </row>
    <row r="16" spans="1:5" s="17" customFormat="1" ht="20.100000000000001" customHeight="1">
      <c r="A16" s="165">
        <v>2020</v>
      </c>
      <c r="B16" s="172">
        <v>11.643109540636042</v>
      </c>
      <c r="C16" s="172">
        <v>7.909446618222471E-2</v>
      </c>
      <c r="D16" s="172">
        <v>8.9831271478164998E-2</v>
      </c>
      <c r="E16" s="173" t="s">
        <v>339</v>
      </c>
    </row>
    <row r="17" spans="1:5" s="29" customFormat="1" ht="12.75">
      <c r="A17" s="466" t="s">
        <v>175</v>
      </c>
      <c r="B17" s="466"/>
      <c r="C17" s="466"/>
      <c r="D17" s="466"/>
      <c r="E17" s="466"/>
    </row>
    <row r="18" spans="1:5" s="29" customFormat="1" ht="12.75">
      <c r="A18" s="466" t="s">
        <v>176</v>
      </c>
      <c r="B18" s="466"/>
      <c r="C18" s="466"/>
      <c r="D18" s="466"/>
      <c r="E18" s="466"/>
    </row>
    <row r="19" spans="1:5" s="29" customFormat="1" ht="12.75">
      <c r="A19" s="466" t="s">
        <v>340</v>
      </c>
      <c r="B19" s="466"/>
      <c r="C19" s="466"/>
      <c r="D19" s="466"/>
      <c r="E19" s="466"/>
    </row>
    <row r="20" spans="1:5" s="29" customFormat="1" ht="35.450000000000003" customHeight="1">
      <c r="A20" s="431" t="s">
        <v>341</v>
      </c>
      <c r="B20" s="431"/>
      <c r="C20" s="431"/>
      <c r="D20" s="431"/>
      <c r="E20" s="431"/>
    </row>
    <row r="21" spans="1:5" s="29" customFormat="1" ht="12.75">
      <c r="A21" s="466" t="s">
        <v>177</v>
      </c>
      <c r="B21" s="466"/>
      <c r="C21" s="466"/>
      <c r="D21" s="466"/>
      <c r="E21" s="466"/>
    </row>
    <row r="22" spans="1:5" s="29" customFormat="1" ht="33.6" customHeight="1">
      <c r="A22" s="454" t="s">
        <v>342</v>
      </c>
      <c r="B22" s="454"/>
      <c r="C22" s="454"/>
      <c r="D22" s="454"/>
      <c r="E22" s="454"/>
    </row>
    <row r="23" spans="1:5" s="29" customFormat="1" ht="12.75">
      <c r="A23" s="162" t="s">
        <v>343</v>
      </c>
      <c r="B23" s="162"/>
      <c r="C23" s="162"/>
      <c r="D23" s="162"/>
      <c r="E23" s="162"/>
    </row>
  </sheetData>
  <mergeCells count="7">
    <mergeCell ref="A22:E22"/>
    <mergeCell ref="A5:E5"/>
    <mergeCell ref="A17:E17"/>
    <mergeCell ref="A18:E18"/>
    <mergeCell ref="A19:E19"/>
    <mergeCell ref="A20:E20"/>
    <mergeCell ref="A21:E21"/>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81874-5466-4ABF-94F2-6ABCBC6AB8A6}">
  <dimension ref="A5:J21"/>
  <sheetViews>
    <sheetView showGridLines="0" zoomScale="80" zoomScaleNormal="80" workbookViewId="0">
      <selection activeCell="E27" sqref="E27"/>
    </sheetView>
  </sheetViews>
  <sheetFormatPr baseColWidth="10" defaultColWidth="10.85546875" defaultRowHeight="18.75"/>
  <cols>
    <col min="1" max="1" width="24.140625" style="5" customWidth="1"/>
    <col min="2" max="6" width="26.85546875" style="5" customWidth="1"/>
    <col min="7" max="7" width="10.85546875" style="5"/>
    <col min="8" max="8" width="10.85546875" style="5" customWidth="1"/>
    <col min="9" max="10" width="10.85546875" style="5"/>
    <col min="11" max="11" width="0" style="5" hidden="1" customWidth="1"/>
    <col min="12" max="16384" width="10.85546875" style="5"/>
  </cols>
  <sheetData>
    <row r="5" spans="1:10">
      <c r="A5" s="176" t="s">
        <v>357</v>
      </c>
      <c r="B5" s="177"/>
      <c r="C5" s="177"/>
      <c r="D5" s="177"/>
      <c r="E5" s="177"/>
      <c r="F5" s="178"/>
    </row>
    <row r="6" spans="1:10">
      <c r="A6" s="179" t="s">
        <v>178</v>
      </c>
      <c r="B6" s="180"/>
      <c r="C6" s="180"/>
      <c r="D6" s="180"/>
      <c r="E6" s="180"/>
      <c r="F6" s="181"/>
    </row>
    <row r="7" spans="1:10" s="182" customFormat="1" ht="15" customHeight="1">
      <c r="A7" s="115" t="s">
        <v>120</v>
      </c>
      <c r="B7" s="112" t="s">
        <v>179</v>
      </c>
      <c r="C7" s="112" t="s">
        <v>180</v>
      </c>
      <c r="D7" s="112" t="s">
        <v>181</v>
      </c>
      <c r="E7" s="112" t="s">
        <v>182</v>
      </c>
      <c r="F7" s="114" t="s">
        <v>358</v>
      </c>
    </row>
    <row r="8" spans="1:10" s="182" customFormat="1" ht="15" customHeight="1">
      <c r="A8" s="116">
        <v>2012</v>
      </c>
      <c r="B8" s="183">
        <v>79.73643790807489</v>
      </c>
      <c r="C8" s="183">
        <v>562.28150028649611</v>
      </c>
      <c r="D8" s="183">
        <v>-482.54506237842122</v>
      </c>
      <c r="E8" s="183">
        <v>642.017938194571</v>
      </c>
      <c r="F8" s="184">
        <v>0.14180875214184929</v>
      </c>
      <c r="G8" s="185"/>
      <c r="J8" s="185"/>
    </row>
    <row r="9" spans="1:10" s="182" customFormat="1" ht="15" customHeight="1">
      <c r="A9" s="116">
        <v>2013</v>
      </c>
      <c r="B9" s="183">
        <v>199.05645074002555</v>
      </c>
      <c r="C9" s="186">
        <v>523.88017688235323</v>
      </c>
      <c r="D9" s="186">
        <v>-324.8237261423277</v>
      </c>
      <c r="E9" s="186">
        <v>722.93662762237875</v>
      </c>
      <c r="F9" s="187">
        <v>0.37996560954954262</v>
      </c>
      <c r="G9" s="185"/>
      <c r="H9" s="185"/>
    </row>
    <row r="10" spans="1:10" s="182" customFormat="1" ht="15" customHeight="1">
      <c r="A10" s="116">
        <v>2014</v>
      </c>
      <c r="B10" s="183">
        <v>93.04597828090381</v>
      </c>
      <c r="C10" s="186">
        <v>359.2233865464982</v>
      </c>
      <c r="D10" s="186">
        <v>-266.17740826559441</v>
      </c>
      <c r="E10" s="186">
        <v>452.269364827402</v>
      </c>
      <c r="F10" s="187">
        <v>0.25901982377993049</v>
      </c>
      <c r="G10" s="185"/>
      <c r="H10" s="185"/>
    </row>
    <row r="11" spans="1:10" s="182" customFormat="1" ht="15" customHeight="1">
      <c r="A11" s="116">
        <v>2015</v>
      </c>
      <c r="B11" s="183">
        <v>86.502506740957855</v>
      </c>
      <c r="C11" s="186">
        <v>388.27535425797652</v>
      </c>
      <c r="D11" s="186">
        <v>-301.77284751701865</v>
      </c>
      <c r="E11" s="186">
        <v>474.77786099893439</v>
      </c>
      <c r="F11" s="187">
        <v>0.22278649878839379</v>
      </c>
      <c r="G11" s="185"/>
      <c r="I11" s="185"/>
      <c r="J11" s="185"/>
    </row>
    <row r="12" spans="1:10" s="182" customFormat="1" ht="15" customHeight="1">
      <c r="A12" s="116">
        <v>2016</v>
      </c>
      <c r="B12" s="183">
        <v>90.099588905049487</v>
      </c>
      <c r="C12" s="186">
        <v>402.68790339164184</v>
      </c>
      <c r="D12" s="186">
        <v>-312.58831448659237</v>
      </c>
      <c r="E12" s="186">
        <v>492.78749229669131</v>
      </c>
      <c r="F12" s="187">
        <v>0.22374545683191632</v>
      </c>
      <c r="G12" s="185"/>
    </row>
    <row r="13" spans="1:10" s="182" customFormat="1" ht="15" customHeight="1">
      <c r="A13" s="116" t="s">
        <v>359</v>
      </c>
      <c r="B13" s="188">
        <v>106.61096213877006</v>
      </c>
      <c r="C13" s="189">
        <v>400.82218060297453</v>
      </c>
      <c r="D13" s="190">
        <v>-294.21121846420448</v>
      </c>
      <c r="E13" s="190">
        <v>507.43314274174458</v>
      </c>
      <c r="F13" s="191">
        <v>0.26598069492658932</v>
      </c>
      <c r="G13" s="185"/>
    </row>
    <row r="14" spans="1:10" s="182" customFormat="1" ht="15" customHeight="1">
      <c r="A14" s="116" t="s">
        <v>360</v>
      </c>
      <c r="B14" s="192">
        <v>125.80942363159238</v>
      </c>
      <c r="C14" s="186">
        <v>397.8937942249413</v>
      </c>
      <c r="D14" s="186">
        <v>-272.08437059334892</v>
      </c>
      <c r="E14" s="192">
        <v>523.70321785653368</v>
      </c>
      <c r="F14" s="191">
        <v>0.31618845394826273</v>
      </c>
      <c r="G14" s="185"/>
    </row>
    <row r="15" spans="1:10" s="182" customFormat="1" ht="15" customHeight="1">
      <c r="A15" s="116" t="s">
        <v>361</v>
      </c>
      <c r="B15" s="192">
        <v>150.80707634303462</v>
      </c>
      <c r="C15" s="186">
        <v>401.21745869449171</v>
      </c>
      <c r="D15" s="186">
        <f t="shared" ref="D15:D16" si="0">B15-C15</f>
        <v>-250.41038235145709</v>
      </c>
      <c r="E15" s="192">
        <f t="shared" ref="E15:E16" si="1">B15+C15</f>
        <v>552.02453503752633</v>
      </c>
      <c r="F15" s="191">
        <f t="shared" ref="F15:F16" si="2">B15/C15</f>
        <v>0.37587366420629054</v>
      </c>
      <c r="G15" s="185"/>
    </row>
    <row r="16" spans="1:10" s="182" customFormat="1" ht="15" customHeight="1">
      <c r="A16" s="117" t="s">
        <v>362</v>
      </c>
      <c r="B16" s="193">
        <v>162.23925577322899</v>
      </c>
      <c r="C16" s="194">
        <v>363.09323474115098</v>
      </c>
      <c r="D16" s="194">
        <f t="shared" si="0"/>
        <v>-200.85397896792199</v>
      </c>
      <c r="E16" s="193">
        <f t="shared" si="1"/>
        <v>525.33249051437997</v>
      </c>
      <c r="F16" s="195">
        <f t="shared" si="2"/>
        <v>0.44682533368843758</v>
      </c>
      <c r="G16" s="185"/>
    </row>
    <row r="17" spans="1:6" s="199" customFormat="1" ht="12.75">
      <c r="A17" s="196" t="s">
        <v>183</v>
      </c>
      <c r="B17" s="197"/>
      <c r="C17" s="198"/>
      <c r="D17" s="198"/>
      <c r="F17" s="198"/>
    </row>
    <row r="18" spans="1:6" s="199" customFormat="1" ht="12.75">
      <c r="A18" s="196" t="s">
        <v>184</v>
      </c>
    </row>
    <row r="19" spans="1:6" s="199" customFormat="1" ht="12.75">
      <c r="A19" s="196" t="s">
        <v>185</v>
      </c>
    </row>
    <row r="20" spans="1:6" s="199" customFormat="1" ht="12.75">
      <c r="A20" s="199" t="s">
        <v>186</v>
      </c>
    </row>
    <row r="21" spans="1:6" s="199" customFormat="1" ht="12.75">
      <c r="A21" s="476" t="s">
        <v>187</v>
      </c>
      <c r="B21" s="476"/>
      <c r="C21" s="476"/>
      <c r="D21" s="476"/>
      <c r="E21" s="476"/>
      <c r="F21" s="476"/>
    </row>
  </sheetData>
  <mergeCells count="1">
    <mergeCell ref="A21:F21"/>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3D1BA-D9A3-48B9-B0B4-2BE682EFC06D}">
  <dimension ref="A5:I56"/>
  <sheetViews>
    <sheetView showGridLines="0" zoomScale="80" zoomScaleNormal="80" workbookViewId="0">
      <selection activeCell="D8" sqref="D8"/>
    </sheetView>
  </sheetViews>
  <sheetFormatPr baseColWidth="10" defaultColWidth="11.42578125" defaultRowHeight="18.75"/>
  <cols>
    <col min="1" max="1" width="42.5703125" style="6" customWidth="1"/>
    <col min="2" max="7" width="20.7109375" style="6" customWidth="1"/>
    <col min="8" max="16384" width="11.42578125" style="6"/>
  </cols>
  <sheetData>
    <row r="5" spans="1:9">
      <c r="A5" s="176" t="s">
        <v>201</v>
      </c>
      <c r="B5" s="208"/>
      <c r="C5" s="208"/>
      <c r="D5" s="208"/>
      <c r="E5" s="208"/>
      <c r="F5" s="208"/>
      <c r="G5" s="209"/>
    </row>
    <row r="6" spans="1:9">
      <c r="A6" s="210" t="s">
        <v>178</v>
      </c>
      <c r="B6" s="175"/>
      <c r="C6" s="175"/>
      <c r="D6" s="175"/>
      <c r="E6" s="175"/>
      <c r="F6" s="211"/>
      <c r="G6" s="212"/>
    </row>
    <row r="7" spans="1:9" s="201" customFormat="1" ht="15" customHeight="1">
      <c r="A7" s="213" t="s">
        <v>32</v>
      </c>
      <c r="B7" s="112">
        <v>2010</v>
      </c>
      <c r="C7" s="112">
        <v>2011</v>
      </c>
      <c r="D7" s="112">
        <v>2012</v>
      </c>
      <c r="E7" s="112">
        <v>2013</v>
      </c>
      <c r="F7" s="112">
        <v>2014</v>
      </c>
      <c r="G7" s="114">
        <v>2015</v>
      </c>
    </row>
    <row r="8" spans="1:9" s="201" customFormat="1" ht="15" customHeight="1">
      <c r="A8" s="214" t="s">
        <v>33</v>
      </c>
      <c r="B8" s="223">
        <v>58245.5387379268</v>
      </c>
      <c r="C8" s="223">
        <v>69603.995729215094</v>
      </c>
      <c r="D8" s="223">
        <v>71205.776199877306</v>
      </c>
      <c r="E8" s="223">
        <v>68357.395409726596</v>
      </c>
      <c r="F8" s="223">
        <v>75809.565958331907</v>
      </c>
      <c r="G8" s="224">
        <v>71836.473384677898</v>
      </c>
      <c r="H8" s="202"/>
      <c r="I8" s="203"/>
    </row>
    <row r="9" spans="1:9" s="201" customFormat="1" ht="15" customHeight="1">
      <c r="A9" s="215" t="s">
        <v>34</v>
      </c>
      <c r="B9" s="223">
        <v>4577.3119092316301</v>
      </c>
      <c r="C9" s="223">
        <v>5049.1859747154003</v>
      </c>
      <c r="D9" s="223">
        <v>4907.84</v>
      </c>
      <c r="E9" s="223">
        <v>4843.3976312169398</v>
      </c>
      <c r="F9" s="223">
        <v>4979.4328294145498</v>
      </c>
      <c r="G9" s="224">
        <v>4427.9491528465496</v>
      </c>
    </row>
    <row r="10" spans="1:9" s="201" customFormat="1" ht="15" customHeight="1">
      <c r="A10" s="215" t="s">
        <v>35</v>
      </c>
      <c r="B10" s="223">
        <v>8244.5422402927397</v>
      </c>
      <c r="C10" s="223">
        <v>10553.8952581626</v>
      </c>
      <c r="D10" s="223">
        <v>10902.0554513066</v>
      </c>
      <c r="E10" s="223">
        <v>11997.463773644</v>
      </c>
      <c r="F10" s="223">
        <v>13219.5749949041</v>
      </c>
      <c r="G10" s="224">
        <v>11315.8083422446</v>
      </c>
    </row>
    <row r="11" spans="1:9" s="201" customFormat="1" ht="15" customHeight="1">
      <c r="A11" s="215" t="s">
        <v>36</v>
      </c>
      <c r="B11" s="223">
        <v>11771.4845673449</v>
      </c>
      <c r="C11" s="223">
        <v>12979.678612416201</v>
      </c>
      <c r="D11" s="223">
        <v>14727.0901099441</v>
      </c>
      <c r="E11" s="223">
        <v>17080.054668454701</v>
      </c>
      <c r="F11" s="223">
        <v>19184.569894250599</v>
      </c>
      <c r="G11" s="224">
        <v>17820.484998842199</v>
      </c>
    </row>
    <row r="12" spans="1:9" s="201" customFormat="1" ht="15" customHeight="1">
      <c r="A12" s="215" t="s">
        <v>37</v>
      </c>
      <c r="B12" s="223">
        <v>3000.4966701837702</v>
      </c>
      <c r="C12" s="223">
        <v>2652.7726947149999</v>
      </c>
      <c r="D12" s="223">
        <v>2637.1405413375101</v>
      </c>
      <c r="E12" s="223">
        <v>2620.90599143291</v>
      </c>
      <c r="F12" s="223" t="s">
        <v>188</v>
      </c>
      <c r="G12" s="224" t="s">
        <v>188</v>
      </c>
    </row>
    <row r="13" spans="1:9" s="201" customFormat="1" ht="15" customHeight="1">
      <c r="A13" s="215" t="s">
        <v>189</v>
      </c>
      <c r="B13" s="223">
        <v>3344.8971417115499</v>
      </c>
      <c r="C13" s="223">
        <v>4032.0684170402501</v>
      </c>
      <c r="D13" s="223">
        <v>5310.7961053910603</v>
      </c>
      <c r="E13" s="223">
        <v>6845.6317610394199</v>
      </c>
      <c r="F13" s="223">
        <v>9764.5499951328093</v>
      </c>
      <c r="G13" s="224">
        <v>10407.9</v>
      </c>
    </row>
    <row r="14" spans="1:9" s="201" customFormat="1" ht="15" customHeight="1">
      <c r="A14" s="215" t="s">
        <v>40</v>
      </c>
      <c r="B14" s="223">
        <v>6352.16</v>
      </c>
      <c r="C14" s="223">
        <v>7455.05</v>
      </c>
      <c r="D14" s="223">
        <v>8305.9500000000007</v>
      </c>
      <c r="E14" s="223">
        <v>8424.92415733698</v>
      </c>
      <c r="F14" s="223">
        <v>8708.6486037036593</v>
      </c>
      <c r="G14" s="224">
        <v>7686.3430628150099</v>
      </c>
    </row>
    <row r="15" spans="1:9" s="201" customFormat="1" ht="15" customHeight="1">
      <c r="A15" s="215" t="s">
        <v>41</v>
      </c>
      <c r="B15" s="223">
        <v>265.54710348252098</v>
      </c>
      <c r="C15" s="223">
        <v>301.102965347473</v>
      </c>
      <c r="D15" s="223">
        <v>316.71852312870601</v>
      </c>
      <c r="E15" s="223" t="s">
        <v>188</v>
      </c>
      <c r="F15" s="223" t="s">
        <v>188</v>
      </c>
      <c r="G15" s="224" t="s">
        <v>188</v>
      </c>
    </row>
    <row r="16" spans="1:9" s="201" customFormat="1" ht="15" customHeight="1">
      <c r="A16" s="215" t="s">
        <v>42</v>
      </c>
      <c r="B16" s="223">
        <v>15064.205713878</v>
      </c>
      <c r="C16" s="223">
        <v>17702.865498107702</v>
      </c>
      <c r="D16" s="223">
        <v>16125.7000021801</v>
      </c>
      <c r="E16" s="223">
        <v>16171.1072155127</v>
      </c>
      <c r="F16" s="223">
        <v>19187.555045167799</v>
      </c>
      <c r="G16" s="224">
        <v>17099.7579527569</v>
      </c>
    </row>
    <row r="17" spans="1:8" s="201" customFormat="1" ht="15" customHeight="1">
      <c r="A17" s="215" t="s">
        <v>240</v>
      </c>
      <c r="B17" s="223">
        <v>100569</v>
      </c>
      <c r="C17" s="223">
        <v>119936</v>
      </c>
      <c r="D17" s="223">
        <v>122658</v>
      </c>
      <c r="E17" s="223">
        <v>125519</v>
      </c>
      <c r="F17" s="223">
        <v>134325</v>
      </c>
      <c r="G17" s="224">
        <v>130834</v>
      </c>
    </row>
    <row r="18" spans="1:8" s="201" customFormat="1" ht="15" customHeight="1">
      <c r="A18" s="215" t="s">
        <v>43</v>
      </c>
      <c r="B18" s="223">
        <v>294.70492157732298</v>
      </c>
      <c r="C18" s="223">
        <v>361.218325293806</v>
      </c>
      <c r="D18" s="223">
        <v>387.22</v>
      </c>
      <c r="E18" s="223">
        <v>458.20792512090998</v>
      </c>
      <c r="F18" s="223">
        <v>491.77959839387103</v>
      </c>
      <c r="G18" s="224">
        <v>444.81351937093501</v>
      </c>
    </row>
    <row r="19" spans="1:8" s="201" customFormat="1" ht="15" customHeight="1">
      <c r="A19" s="215" t="s">
        <v>44</v>
      </c>
      <c r="B19" s="223">
        <v>9472.2837112568195</v>
      </c>
      <c r="C19" s="223">
        <v>10795.7785267243</v>
      </c>
      <c r="D19" s="223">
        <v>10093.8771509092</v>
      </c>
      <c r="E19" s="223">
        <v>11224.894024746</v>
      </c>
      <c r="F19" s="223">
        <v>11670.1622628639</v>
      </c>
      <c r="G19" s="224">
        <v>10781.4388960374</v>
      </c>
    </row>
    <row r="20" spans="1:8" s="201" customFormat="1" ht="15" customHeight="1">
      <c r="A20" s="215" t="s">
        <v>45</v>
      </c>
      <c r="B20" s="223" t="s">
        <v>188</v>
      </c>
      <c r="C20" s="223" t="s">
        <v>188</v>
      </c>
      <c r="D20" s="223" t="s">
        <v>188</v>
      </c>
      <c r="E20" s="223" t="s">
        <v>188</v>
      </c>
      <c r="F20" s="223" t="s">
        <v>188</v>
      </c>
      <c r="G20" s="224" t="s">
        <v>188</v>
      </c>
    </row>
    <row r="21" spans="1:8" s="201" customFormat="1" ht="15" customHeight="1">
      <c r="A21" s="215" t="s">
        <v>46</v>
      </c>
      <c r="B21" s="223">
        <v>715.18920638684006</v>
      </c>
      <c r="C21" s="223">
        <v>797.1</v>
      </c>
      <c r="D21" s="223">
        <v>674.29566303425895</v>
      </c>
      <c r="E21" s="223">
        <v>774.60384744842099</v>
      </c>
      <c r="F21" s="223">
        <v>1017.07408581829</v>
      </c>
      <c r="G21" s="224">
        <v>812.61322869378</v>
      </c>
    </row>
    <row r="22" spans="1:8" s="201" customFormat="1" ht="15" customHeight="1">
      <c r="A22" s="215" t="s">
        <v>47</v>
      </c>
      <c r="B22" s="223">
        <v>4185.5427923360803</v>
      </c>
      <c r="C22" s="223">
        <v>4549.9062545074703</v>
      </c>
      <c r="D22" s="223">
        <v>4395.9915342896802</v>
      </c>
      <c r="E22" s="223">
        <v>4779.9767719439396</v>
      </c>
      <c r="F22" s="223">
        <v>4924.1046739418498</v>
      </c>
      <c r="G22" s="224">
        <v>4178.55834534113</v>
      </c>
    </row>
    <row r="23" spans="1:8" s="201" customFormat="1" ht="15" customHeight="1">
      <c r="A23" s="215" t="s">
        <v>48</v>
      </c>
      <c r="B23" s="223">
        <v>40878.360842832997</v>
      </c>
      <c r="C23" s="223">
        <v>49683.379416060503</v>
      </c>
      <c r="D23" s="223">
        <v>55080.76</v>
      </c>
      <c r="E23" s="223">
        <v>63569.562921041303</v>
      </c>
      <c r="F23" s="223">
        <v>75485.842925538207</v>
      </c>
      <c r="G23" s="224">
        <v>73337.040736148803</v>
      </c>
    </row>
    <row r="24" spans="1:8" s="201" customFormat="1" ht="15" customHeight="1">
      <c r="A24" s="215" t="s">
        <v>49</v>
      </c>
      <c r="B24" s="223">
        <v>283.08644692707099</v>
      </c>
      <c r="C24" s="223">
        <v>302.20853082686699</v>
      </c>
      <c r="D24" s="223">
        <v>254.29318261431601</v>
      </c>
      <c r="E24" s="223">
        <v>323.44233264168201</v>
      </c>
      <c r="F24" s="223">
        <v>443.60430281177798</v>
      </c>
      <c r="G24" s="224">
        <v>543.07763358096997</v>
      </c>
    </row>
    <row r="25" spans="1:8" s="201" customFormat="1" ht="15" customHeight="1">
      <c r="A25" s="215" t="s">
        <v>50</v>
      </c>
      <c r="B25" s="223">
        <v>10117.280538115399</v>
      </c>
      <c r="C25" s="223">
        <v>12182.8221591158</v>
      </c>
      <c r="D25" s="223">
        <v>13141.19</v>
      </c>
      <c r="E25" s="223">
        <v>14558.7054483015</v>
      </c>
      <c r="F25" s="223">
        <v>14779.417897244901</v>
      </c>
      <c r="G25" s="224">
        <v>15371.544428626599</v>
      </c>
    </row>
    <row r="26" spans="1:8" s="201" customFormat="1" ht="15" customHeight="1">
      <c r="A26" s="215" t="s">
        <v>51</v>
      </c>
      <c r="B26" s="223">
        <v>10276.9854689453</v>
      </c>
      <c r="C26" s="223">
        <v>12177.743828308299</v>
      </c>
      <c r="D26" s="223">
        <v>13841.8393527115</v>
      </c>
      <c r="E26" s="223">
        <v>14383.6396887966</v>
      </c>
      <c r="F26" s="223">
        <v>15144.2663061779</v>
      </c>
      <c r="G26" s="224">
        <v>13239.9205330024</v>
      </c>
    </row>
    <row r="27" spans="1:8" s="201" customFormat="1" ht="15" customHeight="1">
      <c r="A27" s="215" t="s">
        <v>52</v>
      </c>
      <c r="B27" s="223">
        <v>27758.503871189201</v>
      </c>
      <c r="C27" s="223">
        <v>29887.1954499165</v>
      </c>
      <c r="D27" s="223">
        <v>34102.399663958298</v>
      </c>
      <c r="E27" s="223">
        <v>34788.186891894897</v>
      </c>
      <c r="F27" s="223">
        <v>34549.365851485003</v>
      </c>
      <c r="G27" s="225">
        <v>32631.38</v>
      </c>
    </row>
    <row r="28" spans="1:8" s="201" customFormat="1" ht="15" customHeight="1">
      <c r="A28" s="215" t="s">
        <v>53</v>
      </c>
      <c r="B28" s="223">
        <v>188.13</v>
      </c>
      <c r="C28" s="223">
        <v>255.19</v>
      </c>
      <c r="D28" s="223">
        <v>240.32</v>
      </c>
      <c r="E28" s="223">
        <v>297.38</v>
      </c>
      <c r="F28" s="223">
        <v>317.08999999999997</v>
      </c>
      <c r="G28" s="225">
        <v>316.08</v>
      </c>
    </row>
    <row r="29" spans="1:8" s="201" customFormat="1" ht="15" customHeight="1">
      <c r="A29" s="215" t="s">
        <v>55</v>
      </c>
      <c r="B29" s="223">
        <v>2363.5678846628798</v>
      </c>
      <c r="C29" s="223">
        <v>2939.7157932608602</v>
      </c>
      <c r="D29" s="223">
        <v>4448.58</v>
      </c>
      <c r="E29" s="223">
        <v>4943.4436832704096</v>
      </c>
      <c r="F29" s="223">
        <v>5702.56696538506</v>
      </c>
      <c r="G29" s="224">
        <v>4968.84098156663</v>
      </c>
    </row>
    <row r="30" spans="1:8" s="201" customFormat="1" ht="15" customHeight="1">
      <c r="A30" s="216" t="s">
        <v>56</v>
      </c>
      <c r="B30" s="226">
        <v>87.755869377417298</v>
      </c>
      <c r="C30" s="226">
        <v>96.354601887980877</v>
      </c>
      <c r="D30" s="226">
        <v>79.73643790807489</v>
      </c>
      <c r="E30" s="226">
        <v>199.05645074002555</v>
      </c>
      <c r="F30" s="226">
        <v>93.04597828090381</v>
      </c>
      <c r="G30" s="227">
        <v>86.502506740957855</v>
      </c>
      <c r="H30" s="204"/>
    </row>
    <row r="31" spans="1:8" s="201" customFormat="1" ht="15" customHeight="1">
      <c r="A31" s="215" t="s">
        <v>57</v>
      </c>
      <c r="B31" s="223">
        <v>4198.9245829312003</v>
      </c>
      <c r="C31" s="223">
        <v>4154.7959964830898</v>
      </c>
      <c r="D31" s="223">
        <v>4391.5771379458502</v>
      </c>
      <c r="E31" s="223">
        <v>4515.0638297872301</v>
      </c>
      <c r="F31" s="223" t="s">
        <v>188</v>
      </c>
      <c r="G31" s="224" t="s">
        <v>188</v>
      </c>
    </row>
    <row r="32" spans="1:8" s="201" customFormat="1" ht="15" customHeight="1">
      <c r="A32" s="215" t="s">
        <v>190</v>
      </c>
      <c r="B32" s="223">
        <v>885.552704860586</v>
      </c>
      <c r="C32" s="223">
        <v>1184.2213088158501</v>
      </c>
      <c r="D32" s="223">
        <v>837.73287914832395</v>
      </c>
      <c r="E32" s="223">
        <v>830.73099540265696</v>
      </c>
      <c r="F32" s="223" t="s">
        <v>188</v>
      </c>
      <c r="G32" s="224" t="s">
        <v>188</v>
      </c>
    </row>
    <row r="33" spans="1:7" s="201" customFormat="1" ht="15" customHeight="1">
      <c r="A33" s="215" t="s">
        <v>59</v>
      </c>
      <c r="B33" s="223" t="s">
        <v>188</v>
      </c>
      <c r="C33" s="223">
        <v>39985.667520582603</v>
      </c>
      <c r="D33" s="223">
        <v>40171.215519752499</v>
      </c>
      <c r="E33" s="223">
        <v>44424.871669140703</v>
      </c>
      <c r="F33" s="223">
        <v>52122.278004870102</v>
      </c>
      <c r="G33" s="224">
        <v>56278.372598472903</v>
      </c>
    </row>
    <row r="34" spans="1:7" s="201" customFormat="1" ht="15" customHeight="1">
      <c r="A34" s="215" t="s">
        <v>60</v>
      </c>
      <c r="B34" s="223">
        <v>3317.5886313136298</v>
      </c>
      <c r="C34" s="223">
        <v>3724.1968192763502</v>
      </c>
      <c r="D34" s="223">
        <v>4120.6594337039496</v>
      </c>
      <c r="E34" s="223">
        <v>4926.5782605715103</v>
      </c>
      <c r="F34" s="223">
        <v>6020.7931949966296</v>
      </c>
      <c r="G34" s="224">
        <v>4853.0675686430604</v>
      </c>
    </row>
    <row r="35" spans="1:7" s="201" customFormat="1" ht="15" customHeight="1">
      <c r="A35" s="215" t="s">
        <v>61</v>
      </c>
      <c r="B35" s="223">
        <v>1276.2180549125401</v>
      </c>
      <c r="C35" s="223">
        <v>1540.0332373215899</v>
      </c>
      <c r="D35" s="223">
        <v>1576.67620262121</v>
      </c>
      <c r="E35" s="223">
        <v>1805.14296681004</v>
      </c>
      <c r="F35" s="223">
        <v>2000.2091934924699</v>
      </c>
      <c r="G35" s="224">
        <v>1771.21843395527</v>
      </c>
    </row>
    <row r="36" spans="1:7" s="201" customFormat="1" ht="15" customHeight="1">
      <c r="A36" s="215" t="s">
        <v>62</v>
      </c>
      <c r="B36" s="223">
        <v>31119.6581568404</v>
      </c>
      <c r="C36" s="223">
        <v>35653.811969534901</v>
      </c>
      <c r="D36" s="223">
        <v>39559.46</v>
      </c>
      <c r="E36" s="223">
        <v>41547.034364933003</v>
      </c>
      <c r="F36" s="223">
        <v>45790.0993620222</v>
      </c>
      <c r="G36" s="224">
        <v>41060.554025789403</v>
      </c>
    </row>
    <row r="37" spans="1:7" s="201" customFormat="1" ht="15" customHeight="1">
      <c r="A37" s="215" t="s">
        <v>63</v>
      </c>
      <c r="B37" s="223">
        <v>2223.98</v>
      </c>
      <c r="C37" s="223">
        <v>3251.79</v>
      </c>
      <c r="D37" s="223">
        <v>3412.64</v>
      </c>
      <c r="E37" s="223">
        <v>3742.0366962320199</v>
      </c>
      <c r="F37" s="223">
        <v>3994.1837408165702</v>
      </c>
      <c r="G37" s="224">
        <v>3663.3142740992898</v>
      </c>
    </row>
    <row r="38" spans="1:7" s="201" customFormat="1" ht="15" customHeight="1">
      <c r="A38" s="215" t="s">
        <v>191</v>
      </c>
      <c r="B38" s="223">
        <v>504.47327539397702</v>
      </c>
      <c r="C38" s="223">
        <v>769.99507158802203</v>
      </c>
      <c r="D38" s="223">
        <v>948.09978992564697</v>
      </c>
      <c r="E38" s="223" t="s">
        <v>188</v>
      </c>
      <c r="F38" s="223" t="s">
        <v>188</v>
      </c>
      <c r="G38" s="224" t="s">
        <v>188</v>
      </c>
    </row>
    <row r="39" spans="1:7" s="201" customFormat="1" ht="15" customHeight="1">
      <c r="A39" s="215" t="s">
        <v>66</v>
      </c>
      <c r="B39" s="223">
        <v>17751.78</v>
      </c>
      <c r="C39" s="223">
        <v>23177.57</v>
      </c>
      <c r="D39" s="223">
        <v>23617.119999999999</v>
      </c>
      <c r="E39" s="223">
        <v>26483.270549483001</v>
      </c>
      <c r="F39" s="223">
        <v>28034.3828002189</v>
      </c>
      <c r="G39" s="224">
        <v>27970.4251285516</v>
      </c>
    </row>
    <row r="40" spans="1:7" s="201" customFormat="1" ht="15" customHeight="1">
      <c r="A40" s="215" t="s">
        <v>67</v>
      </c>
      <c r="B40" s="223">
        <v>20820.352022092899</v>
      </c>
      <c r="C40" s="223">
        <v>25203.791609705801</v>
      </c>
      <c r="D40" s="223">
        <v>28311.26</v>
      </c>
      <c r="E40" s="223">
        <v>29959.953295207099</v>
      </c>
      <c r="F40" s="223">
        <v>32765.288091961698</v>
      </c>
      <c r="G40" s="224">
        <v>30336.407357924101</v>
      </c>
    </row>
    <row r="41" spans="1:7" s="201" customFormat="1" ht="15" customHeight="1">
      <c r="A41" s="216" t="s">
        <v>192</v>
      </c>
      <c r="B41" s="223"/>
      <c r="C41" s="223"/>
      <c r="D41" s="223"/>
      <c r="E41" s="223"/>
      <c r="F41" s="223"/>
      <c r="G41" s="224"/>
    </row>
    <row r="42" spans="1:7" s="201" customFormat="1" ht="15" customHeight="1">
      <c r="A42" s="215" t="s">
        <v>71</v>
      </c>
      <c r="B42" s="223" t="s">
        <v>188</v>
      </c>
      <c r="C42" s="223" t="s">
        <v>188</v>
      </c>
      <c r="D42" s="223" t="s">
        <v>188</v>
      </c>
      <c r="E42" s="223" t="s">
        <v>188</v>
      </c>
      <c r="F42" s="223" t="s">
        <v>188</v>
      </c>
      <c r="G42" s="224" t="s">
        <v>188</v>
      </c>
    </row>
    <row r="43" spans="1:7" s="201" customFormat="1" ht="15" customHeight="1">
      <c r="A43" s="215" t="s">
        <v>193</v>
      </c>
      <c r="B43" s="223">
        <v>822.07224574932104</v>
      </c>
      <c r="C43" s="223" t="s">
        <v>188</v>
      </c>
      <c r="D43" s="223">
        <v>903.86911595866798</v>
      </c>
      <c r="E43" s="223">
        <v>1013.73731944911</v>
      </c>
      <c r="F43" s="223">
        <v>1114.1017847734499</v>
      </c>
      <c r="G43" s="224" t="s">
        <v>188</v>
      </c>
    </row>
    <row r="44" spans="1:7" s="201" customFormat="1" ht="15" customHeight="1">
      <c r="A44" s="215" t="s">
        <v>194</v>
      </c>
      <c r="B44" s="223">
        <v>19.859377522434801</v>
      </c>
      <c r="C44" s="223">
        <v>31.16</v>
      </c>
      <c r="D44" s="223">
        <v>92.27</v>
      </c>
      <c r="E44" s="223">
        <v>191.24</v>
      </c>
      <c r="F44" s="223" t="s">
        <v>188</v>
      </c>
      <c r="G44" s="224" t="s">
        <v>188</v>
      </c>
    </row>
    <row r="45" spans="1:7" s="201" customFormat="1" ht="15" customHeight="1">
      <c r="A45" s="215" t="s">
        <v>195</v>
      </c>
      <c r="B45" s="223">
        <v>627.83666865503096</v>
      </c>
      <c r="C45" s="223">
        <v>592.64216830684495</v>
      </c>
      <c r="D45" s="223">
        <v>688.84129609963099</v>
      </c>
      <c r="E45" s="223">
        <v>773.72969065080201</v>
      </c>
      <c r="F45" s="223">
        <v>1279.2130952146899</v>
      </c>
      <c r="G45" s="224">
        <v>1654.7320994460299</v>
      </c>
    </row>
    <row r="46" spans="1:7" s="201" customFormat="1" ht="15" customHeight="1">
      <c r="A46" s="215" t="s">
        <v>196</v>
      </c>
      <c r="B46" s="223" t="s">
        <v>188</v>
      </c>
      <c r="C46" s="223" t="s">
        <v>188</v>
      </c>
      <c r="D46" s="223" t="s">
        <v>188</v>
      </c>
      <c r="E46" s="223" t="s">
        <v>188</v>
      </c>
      <c r="F46" s="223" t="s">
        <v>188</v>
      </c>
      <c r="G46" s="224" t="s">
        <v>188</v>
      </c>
    </row>
    <row r="47" spans="1:7" s="201" customFormat="1" ht="15" customHeight="1">
      <c r="A47" s="217" t="s">
        <v>197</v>
      </c>
      <c r="B47" s="228" t="s">
        <v>188</v>
      </c>
      <c r="C47" s="228" t="s">
        <v>188</v>
      </c>
      <c r="D47" s="228" t="s">
        <v>188</v>
      </c>
      <c r="E47" s="228" t="s">
        <v>188</v>
      </c>
      <c r="F47" s="228" t="s">
        <v>188</v>
      </c>
      <c r="G47" s="229" t="s">
        <v>188</v>
      </c>
    </row>
    <row r="48" spans="1:7" s="206" customFormat="1" ht="12.75">
      <c r="A48" s="205" t="s">
        <v>198</v>
      </c>
      <c r="B48" s="205"/>
      <c r="C48" s="205"/>
      <c r="D48" s="205"/>
      <c r="E48" s="205"/>
      <c r="F48" s="205"/>
      <c r="G48" s="205"/>
    </row>
    <row r="49" spans="1:7" s="206" customFormat="1" ht="12.75">
      <c r="A49" s="196" t="s">
        <v>199</v>
      </c>
    </row>
    <row r="50" spans="1:7" s="206" customFormat="1" ht="12.75">
      <c r="A50" s="207" t="s">
        <v>364</v>
      </c>
    </row>
    <row r="51" spans="1:7">
      <c r="A51" s="477"/>
      <c r="B51" s="477"/>
      <c r="C51" s="477"/>
      <c r="D51" s="477"/>
      <c r="E51" s="477"/>
      <c r="F51" s="477"/>
      <c r="G51" s="477"/>
    </row>
    <row r="52" spans="1:7">
      <c r="A52" s="12"/>
      <c r="B52" s="12"/>
      <c r="C52" s="12"/>
      <c r="D52" s="12"/>
      <c r="E52" s="12"/>
      <c r="F52" s="12"/>
      <c r="G52" s="12"/>
    </row>
    <row r="53" spans="1:7">
      <c r="A53" s="478"/>
      <c r="B53" s="478"/>
      <c r="C53" s="478"/>
      <c r="D53" s="478"/>
      <c r="E53" s="478"/>
      <c r="F53" s="478"/>
      <c r="G53" s="478"/>
    </row>
    <row r="54" spans="1:7">
      <c r="A54" s="8"/>
    </row>
    <row r="55" spans="1:7">
      <c r="A55" s="9"/>
    </row>
    <row r="56" spans="1:7">
      <c r="A56" s="7"/>
    </row>
  </sheetData>
  <mergeCells count="2">
    <mergeCell ref="A51:G51"/>
    <mergeCell ref="A53:G53"/>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81053-8426-47AA-BF55-2866385EB398}">
  <dimension ref="A5:S50"/>
  <sheetViews>
    <sheetView showGridLines="0" zoomScale="80" zoomScaleNormal="80" workbookViewId="0">
      <selection activeCell="J45" sqref="J45"/>
    </sheetView>
  </sheetViews>
  <sheetFormatPr baseColWidth="10" defaultColWidth="11.42578125" defaultRowHeight="18.75"/>
  <cols>
    <col min="1" max="1" width="40.7109375" style="6" customWidth="1"/>
    <col min="2" max="7" width="16.5703125" style="6" customWidth="1"/>
    <col min="8" max="16384" width="11.42578125" style="6"/>
  </cols>
  <sheetData>
    <row r="5" spans="1:19">
      <c r="A5" s="176" t="s">
        <v>202</v>
      </c>
      <c r="B5" s="177"/>
      <c r="C5" s="177"/>
      <c r="D5" s="177"/>
      <c r="E5" s="177"/>
      <c r="F5" s="177"/>
      <c r="G5" s="178"/>
    </row>
    <row r="6" spans="1:19">
      <c r="A6" s="179" t="s">
        <v>178</v>
      </c>
      <c r="B6" s="174"/>
      <c r="C6" s="174"/>
      <c r="D6" s="174"/>
      <c r="E6" s="174"/>
      <c r="F6" s="174"/>
      <c r="G6" s="222"/>
    </row>
    <row r="7" spans="1:19" s="201" customFormat="1" ht="13.5">
      <c r="A7" s="213" t="s">
        <v>32</v>
      </c>
      <c r="B7" s="112">
        <v>2010</v>
      </c>
      <c r="C7" s="112">
        <v>2011</v>
      </c>
      <c r="D7" s="112">
        <v>2012</v>
      </c>
      <c r="E7" s="112">
        <v>2013</v>
      </c>
      <c r="F7" s="112">
        <v>2014</v>
      </c>
      <c r="G7" s="114">
        <v>2015</v>
      </c>
    </row>
    <row r="8" spans="1:19" s="201" customFormat="1" ht="13.5">
      <c r="A8" s="214" t="s">
        <v>33</v>
      </c>
      <c r="B8" s="230">
        <v>45207.904390385898</v>
      </c>
      <c r="C8" s="231">
        <v>53846.829929521598</v>
      </c>
      <c r="D8" s="231">
        <v>55773.296762559301</v>
      </c>
      <c r="E8" s="231">
        <v>55232.679893738197</v>
      </c>
      <c r="F8" s="231">
        <v>57025.6696538506</v>
      </c>
      <c r="G8" s="232">
        <v>53734.2854240667</v>
      </c>
      <c r="J8" s="218"/>
      <c r="K8" s="218"/>
      <c r="L8" s="218"/>
      <c r="M8" s="218"/>
      <c r="N8" s="218"/>
      <c r="O8" s="218"/>
      <c r="P8" s="218"/>
      <c r="Q8" s="218"/>
      <c r="R8" s="218"/>
      <c r="S8" s="218"/>
    </row>
    <row r="9" spans="1:19" s="201" customFormat="1" ht="13.5">
      <c r="A9" s="215" t="s">
        <v>34</v>
      </c>
      <c r="B9" s="233">
        <v>7299.8493333998604</v>
      </c>
      <c r="C9" s="234">
        <v>8812.0931117453802</v>
      </c>
      <c r="D9" s="234">
        <v>8990.4646240415696</v>
      </c>
      <c r="E9" s="234">
        <v>9516.8853594850607</v>
      </c>
      <c r="F9" s="234">
        <v>9205.2802414883099</v>
      </c>
      <c r="G9" s="235">
        <v>7799.6213275963501</v>
      </c>
      <c r="J9" s="218"/>
      <c r="K9" s="218"/>
      <c r="L9" s="218"/>
      <c r="M9" s="218"/>
      <c r="N9" s="218"/>
      <c r="O9" s="218"/>
      <c r="P9" s="218"/>
      <c r="Q9" s="218"/>
    </row>
    <row r="10" spans="1:19" s="201" customFormat="1" ht="13.5">
      <c r="A10" s="215" t="s">
        <v>35</v>
      </c>
      <c r="B10" s="233">
        <v>4656.67638825209</v>
      </c>
      <c r="C10" s="234">
        <v>5967.8440915821902</v>
      </c>
      <c r="D10" s="234">
        <v>6728.8231465518502</v>
      </c>
      <c r="E10" s="234">
        <v>7902.7118615238296</v>
      </c>
      <c r="F10" s="234">
        <v>8472.5216697568703</v>
      </c>
      <c r="G10" s="235">
        <v>7133.5175200742397</v>
      </c>
      <c r="J10" s="218"/>
      <c r="K10" s="218"/>
      <c r="L10" s="218"/>
      <c r="M10" s="218"/>
      <c r="N10" s="218"/>
      <c r="O10" s="218"/>
      <c r="P10" s="218"/>
      <c r="Q10" s="218"/>
    </row>
    <row r="11" spans="1:19" s="201" customFormat="1" ht="13.5">
      <c r="A11" s="215" t="s">
        <v>36</v>
      </c>
      <c r="B11" s="233">
        <v>9968.9428823587896</v>
      </c>
      <c r="C11" s="234">
        <v>11248.9621218456</v>
      </c>
      <c r="D11" s="234">
        <v>12631.479922427199</v>
      </c>
      <c r="E11" s="234">
        <v>14335.614914125101</v>
      </c>
      <c r="F11" s="234">
        <v>18237.282003206699</v>
      </c>
      <c r="G11" s="235">
        <v>17499.964699821401</v>
      </c>
      <c r="J11" s="218"/>
      <c r="K11" s="218"/>
      <c r="L11" s="218"/>
      <c r="M11" s="218"/>
      <c r="N11" s="218"/>
      <c r="O11" s="218"/>
      <c r="P11" s="218"/>
      <c r="Q11" s="218"/>
    </row>
    <row r="12" spans="1:19" s="201" customFormat="1" ht="13.5">
      <c r="A12" s="215" t="s">
        <v>37</v>
      </c>
      <c r="B12" s="233">
        <v>565.92997693857501</v>
      </c>
      <c r="C12" s="234">
        <v>763.99853607791999</v>
      </c>
      <c r="D12" s="234">
        <v>892.72461589110299</v>
      </c>
      <c r="E12" s="234">
        <v>1227.4268889111499</v>
      </c>
      <c r="F12" s="234" t="s">
        <v>174</v>
      </c>
      <c r="G12" s="235" t="s">
        <v>174</v>
      </c>
      <c r="J12" s="218"/>
      <c r="K12" s="218"/>
      <c r="L12" s="218"/>
      <c r="M12" s="218"/>
      <c r="N12" s="218"/>
      <c r="O12" s="218"/>
      <c r="P12" s="218"/>
      <c r="Q12" s="218"/>
    </row>
    <row r="13" spans="1:19" s="201" customFormat="1" ht="13.5">
      <c r="A13" s="215" t="s">
        <v>189</v>
      </c>
      <c r="B13" s="233">
        <v>10234.291254572199</v>
      </c>
      <c r="C13" s="234">
        <v>9900.4810171325607</v>
      </c>
      <c r="D13" s="234">
        <v>11051.9918951537</v>
      </c>
      <c r="E13" s="234">
        <v>12038.3678934042</v>
      </c>
      <c r="F13" s="234">
        <v>15539.9999525149</v>
      </c>
      <c r="G13" s="235">
        <v>16408.999984529099</v>
      </c>
      <c r="J13" s="218"/>
      <c r="K13" s="218"/>
      <c r="L13" s="218"/>
      <c r="M13" s="218"/>
      <c r="N13" s="218"/>
      <c r="O13" s="218"/>
      <c r="P13" s="218"/>
      <c r="Q13" s="218"/>
    </row>
    <row r="14" spans="1:19" s="201" customFormat="1" ht="13.5">
      <c r="A14" s="215" t="s">
        <v>40</v>
      </c>
      <c r="B14" s="233">
        <v>5152.3139360694904</v>
      </c>
      <c r="C14" s="234">
        <v>7108.0369564643597</v>
      </c>
      <c r="D14" s="234">
        <v>6685.2246077493</v>
      </c>
      <c r="E14" s="234">
        <v>6363.0727774531697</v>
      </c>
      <c r="F14" s="234">
        <v>6645.3846793447901</v>
      </c>
      <c r="G14" s="235">
        <v>6045.5652879728004</v>
      </c>
      <c r="J14" s="218"/>
      <c r="K14" s="218"/>
      <c r="L14" s="218"/>
      <c r="M14" s="218"/>
      <c r="N14" s="218"/>
      <c r="O14" s="218"/>
      <c r="P14" s="218"/>
      <c r="Q14" s="218"/>
    </row>
    <row r="15" spans="1:19" s="201" customFormat="1" ht="13.5">
      <c r="A15" s="215" t="s">
        <v>41</v>
      </c>
      <c r="B15" s="233">
        <v>632.015350532963</v>
      </c>
      <c r="C15" s="234">
        <v>690.34040900995103</v>
      </c>
      <c r="D15" s="234">
        <v>666.58649005749498</v>
      </c>
      <c r="E15" s="234" t="s">
        <v>174</v>
      </c>
      <c r="F15" s="234" t="s">
        <v>174</v>
      </c>
      <c r="G15" s="235" t="s">
        <v>174</v>
      </c>
      <c r="J15" s="218"/>
      <c r="K15" s="218"/>
      <c r="L15" s="218"/>
      <c r="M15" s="218"/>
      <c r="N15" s="218"/>
      <c r="O15" s="218"/>
      <c r="P15" s="218"/>
      <c r="Q15" s="218"/>
    </row>
    <row r="16" spans="1:19" s="201" customFormat="1" ht="13.5">
      <c r="A16" s="215" t="s">
        <v>42</v>
      </c>
      <c r="B16" s="233">
        <v>10764.774259572099</v>
      </c>
      <c r="C16" s="234">
        <v>11989.8353042212</v>
      </c>
      <c r="D16" s="234">
        <v>10592.0558681647</v>
      </c>
      <c r="E16" s="234">
        <v>9542.2792063330307</v>
      </c>
      <c r="F16" s="234">
        <v>10729.5743772118</v>
      </c>
      <c r="G16" s="235">
        <v>10097.2944176449</v>
      </c>
      <c r="J16" s="218"/>
      <c r="K16" s="218"/>
      <c r="L16" s="218"/>
      <c r="M16" s="218"/>
      <c r="N16" s="218"/>
      <c r="O16" s="218"/>
      <c r="P16" s="218"/>
      <c r="Q16" s="218"/>
    </row>
    <row r="17" spans="1:17" s="201" customFormat="1" ht="13.5">
      <c r="A17" s="215" t="s">
        <v>241</v>
      </c>
      <c r="B17" s="233">
        <v>69577</v>
      </c>
      <c r="C17" s="234">
        <v>81826</v>
      </c>
      <c r="D17" s="234">
        <v>84168</v>
      </c>
      <c r="E17" s="234">
        <v>87920</v>
      </c>
      <c r="F17" s="234">
        <v>90459</v>
      </c>
      <c r="G17" s="235">
        <v>88891</v>
      </c>
      <c r="J17" s="218"/>
      <c r="K17" s="218"/>
      <c r="L17" s="218"/>
      <c r="M17" s="218"/>
      <c r="N17" s="218"/>
      <c r="O17" s="218"/>
      <c r="P17" s="218"/>
      <c r="Q17" s="218"/>
    </row>
    <row r="18" spans="1:17" s="201" customFormat="1" ht="13.5">
      <c r="A18" s="215" t="s">
        <v>43</v>
      </c>
      <c r="B18" s="233">
        <v>191.37931502006401</v>
      </c>
      <c r="C18" s="234">
        <v>341.881982186264</v>
      </c>
      <c r="D18" s="234">
        <v>309.10147476901398</v>
      </c>
      <c r="E18" s="234">
        <v>294.75750193405798</v>
      </c>
      <c r="F18" s="234">
        <v>365.24754078487098</v>
      </c>
      <c r="G18" s="235">
        <v>277.91939376264497</v>
      </c>
      <c r="J18" s="218"/>
      <c r="K18" s="218"/>
      <c r="L18" s="218"/>
      <c r="M18" s="218"/>
      <c r="N18" s="218"/>
      <c r="O18" s="218"/>
      <c r="P18" s="218"/>
      <c r="Q18" s="218"/>
    </row>
    <row r="19" spans="1:17" s="201" customFormat="1" ht="13.5">
      <c r="A19" s="215" t="s">
        <v>44</v>
      </c>
      <c r="B19" s="233">
        <v>7769.0738604911203</v>
      </c>
      <c r="C19" s="234">
        <v>8146.1836423647001</v>
      </c>
      <c r="D19" s="234">
        <v>8847.5608529990604</v>
      </c>
      <c r="E19" s="234">
        <v>7695.41438210246</v>
      </c>
      <c r="F19" s="234">
        <v>6560.7354975813496</v>
      </c>
      <c r="G19" s="235">
        <v>5022.4455061775998</v>
      </c>
      <c r="J19" s="218"/>
      <c r="K19" s="218"/>
      <c r="L19" s="218"/>
      <c r="M19" s="218"/>
      <c r="N19" s="218"/>
      <c r="O19" s="218"/>
      <c r="P19" s="218"/>
      <c r="Q19" s="218"/>
    </row>
    <row r="20" spans="1:17" s="201" customFormat="1" ht="13.5">
      <c r="A20" s="215" t="s">
        <v>45</v>
      </c>
      <c r="B20" s="233" t="s">
        <v>188</v>
      </c>
      <c r="C20" s="234" t="s">
        <v>188</v>
      </c>
      <c r="D20" s="234" t="s">
        <v>188</v>
      </c>
      <c r="E20" s="234" t="s">
        <v>174</v>
      </c>
      <c r="F20" s="234" t="s">
        <v>174</v>
      </c>
      <c r="G20" s="235" t="s">
        <v>174</v>
      </c>
      <c r="J20" s="218"/>
      <c r="K20" s="218"/>
      <c r="L20" s="218"/>
      <c r="M20" s="218"/>
      <c r="N20" s="218"/>
      <c r="O20" s="218"/>
      <c r="P20" s="218"/>
      <c r="Q20" s="218"/>
    </row>
    <row r="21" spans="1:17" s="201" customFormat="1" ht="13.5">
      <c r="A21" s="215" t="s">
        <v>46</v>
      </c>
      <c r="B21" s="233">
        <v>1383.8911143585401</v>
      </c>
      <c r="C21" s="234">
        <v>1267.1068924941001</v>
      </c>
      <c r="D21" s="234">
        <v>813.96018012996001</v>
      </c>
      <c r="E21" s="234">
        <v>951.72443923727803</v>
      </c>
      <c r="F21" s="234">
        <v>1144.57319832434</v>
      </c>
      <c r="G21" s="235">
        <v>950.69204263178403</v>
      </c>
      <c r="J21" s="218"/>
      <c r="K21" s="218"/>
      <c r="L21" s="218"/>
      <c r="M21" s="218"/>
      <c r="N21" s="218"/>
      <c r="O21" s="218"/>
      <c r="P21" s="218"/>
      <c r="Q21" s="218"/>
    </row>
    <row r="22" spans="1:17" s="201" customFormat="1" ht="13.5">
      <c r="A22" s="215" t="s">
        <v>47</v>
      </c>
      <c r="B22" s="233">
        <v>3812.1684955496798</v>
      </c>
      <c r="C22" s="234">
        <v>4340.2710352888498</v>
      </c>
      <c r="D22" s="234">
        <v>4057.87940990282</v>
      </c>
      <c r="E22" s="234">
        <v>5210.3209861641999</v>
      </c>
      <c r="F22" s="234">
        <v>4821.0831077449902</v>
      </c>
      <c r="G22" s="235">
        <v>3817.1090080817698</v>
      </c>
      <c r="J22" s="218"/>
      <c r="K22" s="218"/>
      <c r="L22" s="218"/>
      <c r="M22" s="218"/>
      <c r="N22" s="218"/>
      <c r="O22" s="218"/>
      <c r="P22" s="218"/>
      <c r="Q22" s="218"/>
    </row>
    <row r="23" spans="1:17" s="201" customFormat="1" ht="13.5">
      <c r="A23" s="215" t="s">
        <v>48</v>
      </c>
      <c r="B23" s="233">
        <v>44576.153924744198</v>
      </c>
      <c r="C23" s="234">
        <v>48897.9538600987</v>
      </c>
      <c r="D23" s="236">
        <v>54349.6694861836</v>
      </c>
      <c r="E23" s="234">
        <v>57334.4932130917</v>
      </c>
      <c r="F23" s="234">
        <v>76593.665599237997</v>
      </c>
      <c r="G23" s="235">
        <v>98091.411234913801</v>
      </c>
      <c r="H23" s="219"/>
      <c r="J23" s="218"/>
      <c r="K23" s="218"/>
      <c r="L23" s="218"/>
      <c r="M23" s="218"/>
      <c r="N23" s="218"/>
      <c r="O23" s="218"/>
      <c r="P23" s="218"/>
      <c r="Q23" s="218"/>
    </row>
    <row r="24" spans="1:17" s="201" customFormat="1" ht="13.5">
      <c r="A24" s="215" t="s">
        <v>49</v>
      </c>
      <c r="B24" s="233">
        <v>179.05330250109401</v>
      </c>
      <c r="C24" s="234">
        <v>215.18957037766</v>
      </c>
      <c r="D24" s="234">
        <v>239.11523491004101</v>
      </c>
      <c r="E24" s="234">
        <v>201.049080518203</v>
      </c>
      <c r="F24" s="234">
        <v>294.82641561104202</v>
      </c>
      <c r="G24" s="235">
        <v>243.81682008900199</v>
      </c>
      <c r="J24" s="218"/>
      <c r="K24" s="218"/>
      <c r="L24" s="218"/>
      <c r="M24" s="218"/>
      <c r="N24" s="218"/>
      <c r="O24" s="218"/>
      <c r="P24" s="218"/>
      <c r="Q24" s="218"/>
    </row>
    <row r="25" spans="1:17" s="201" customFormat="1" ht="13.5">
      <c r="A25" s="215" t="s">
        <v>50</v>
      </c>
      <c r="B25" s="233">
        <v>2493.96131292667</v>
      </c>
      <c r="C25" s="234">
        <v>2634.4855630603502</v>
      </c>
      <c r="D25" s="236">
        <v>3660.52094651774</v>
      </c>
      <c r="E25" s="234">
        <v>3231.1404427971102</v>
      </c>
      <c r="F25" s="234">
        <v>3792.10358797348</v>
      </c>
      <c r="G25" s="235">
        <v>3512.25498477767</v>
      </c>
      <c r="H25" s="219"/>
      <c r="J25" s="218"/>
      <c r="K25" s="218"/>
      <c r="L25" s="218"/>
      <c r="M25" s="218"/>
      <c r="N25" s="218"/>
      <c r="O25" s="218"/>
      <c r="P25" s="218"/>
      <c r="Q25" s="218"/>
    </row>
    <row r="26" spans="1:17" s="201" customFormat="1" ht="13.5">
      <c r="A26" s="215" t="s">
        <v>51</v>
      </c>
      <c r="B26" s="233">
        <v>13865.5108843651</v>
      </c>
      <c r="C26" s="234">
        <v>15201.486254719801</v>
      </c>
      <c r="D26" s="236">
        <v>12806.772382435</v>
      </c>
      <c r="E26" s="234">
        <v>14274.4618390381</v>
      </c>
      <c r="F26" s="234">
        <v>14238.326072170899</v>
      </c>
      <c r="G26" s="235">
        <v>12015.7182048952</v>
      </c>
      <c r="H26" s="219"/>
      <c r="J26" s="218"/>
      <c r="K26" s="218"/>
      <c r="L26" s="218"/>
      <c r="M26" s="218"/>
      <c r="N26" s="218"/>
      <c r="O26" s="218"/>
      <c r="P26" s="218"/>
      <c r="Q26" s="218"/>
    </row>
    <row r="27" spans="1:17" s="201" customFormat="1" ht="13.5">
      <c r="A27" s="215" t="s">
        <v>52</v>
      </c>
      <c r="B27" s="233">
        <v>6038.6278745555301</v>
      </c>
      <c r="C27" s="234">
        <v>5197.0365623490097</v>
      </c>
      <c r="D27" s="234">
        <v>5622.6900530308003</v>
      </c>
      <c r="E27" s="234">
        <v>5919.8227687181497</v>
      </c>
      <c r="F27" s="234">
        <v>4842.5698273445996</v>
      </c>
      <c r="G27" s="235">
        <v>4978.7299999999996</v>
      </c>
      <c r="J27" s="218"/>
      <c r="K27" s="218"/>
      <c r="L27" s="218"/>
      <c r="M27" s="218"/>
      <c r="N27" s="218"/>
      <c r="O27" s="218"/>
      <c r="P27" s="218"/>
      <c r="Q27" s="218"/>
    </row>
    <row r="28" spans="1:17" s="201" customFormat="1" ht="13.5">
      <c r="A28" s="215" t="s">
        <v>53</v>
      </c>
      <c r="B28" s="233">
        <v>135.13999999999999</v>
      </c>
      <c r="C28" s="234">
        <v>182.28</v>
      </c>
      <c r="D28" s="234">
        <v>165.78</v>
      </c>
      <c r="E28" s="234">
        <v>189.84</v>
      </c>
      <c r="F28" s="234">
        <v>169.82</v>
      </c>
      <c r="G28" s="235">
        <v>156.38</v>
      </c>
      <c r="J28" s="218"/>
      <c r="K28" s="218"/>
      <c r="L28" s="218"/>
      <c r="M28" s="218"/>
      <c r="N28" s="218"/>
      <c r="O28" s="218"/>
      <c r="P28" s="218"/>
      <c r="Q28" s="218"/>
    </row>
    <row r="29" spans="1:17" s="201" customFormat="1" ht="13.5">
      <c r="A29" s="215" t="s">
        <v>55</v>
      </c>
      <c r="B29" s="233">
        <v>2180.3999823604699</v>
      </c>
      <c r="C29" s="234">
        <v>3193.5542118778899</v>
      </c>
      <c r="D29" s="236">
        <v>4997.7283546195804</v>
      </c>
      <c r="E29" s="234">
        <v>6738.8144794990003</v>
      </c>
      <c r="F29" s="234">
        <v>7211.1959022282399</v>
      </c>
      <c r="G29" s="235">
        <v>6004.37663276273</v>
      </c>
      <c r="H29" s="219"/>
      <c r="J29" s="218"/>
      <c r="K29" s="218"/>
      <c r="L29" s="218"/>
      <c r="M29" s="218"/>
      <c r="N29" s="218"/>
      <c r="O29" s="218"/>
      <c r="P29" s="218"/>
      <c r="Q29" s="218"/>
    </row>
    <row r="30" spans="1:17" s="201" customFormat="1" ht="13.5">
      <c r="A30" s="216" t="s">
        <v>56</v>
      </c>
      <c r="B30" s="237">
        <v>656.41990278891876</v>
      </c>
      <c r="C30" s="238">
        <v>773.00909083518297</v>
      </c>
      <c r="D30" s="238">
        <v>562.28150028649611</v>
      </c>
      <c r="E30" s="238">
        <v>523.88017688235323</v>
      </c>
      <c r="F30" s="238">
        <v>359.2233865464982</v>
      </c>
      <c r="G30" s="239">
        <v>388.27535425797652</v>
      </c>
      <c r="H30" s="220"/>
      <c r="J30" s="218"/>
      <c r="K30" s="218"/>
      <c r="L30" s="218"/>
      <c r="M30" s="218"/>
      <c r="N30" s="218"/>
      <c r="O30" s="218"/>
      <c r="P30" s="218"/>
      <c r="Q30" s="218"/>
    </row>
    <row r="31" spans="1:17" s="201" customFormat="1" ht="13.5">
      <c r="A31" s="215" t="s">
        <v>57</v>
      </c>
      <c r="B31" s="233">
        <v>2268.9645663863198</v>
      </c>
      <c r="C31" s="234">
        <v>2530.9534145028201</v>
      </c>
      <c r="D31" s="234">
        <v>2974.4735711216199</v>
      </c>
      <c r="E31" s="234">
        <v>2902.9787234042601</v>
      </c>
      <c r="F31" s="234" t="s">
        <v>174</v>
      </c>
      <c r="G31" s="235" t="s">
        <v>174</v>
      </c>
      <c r="J31" s="218"/>
      <c r="K31" s="218"/>
      <c r="L31" s="218"/>
      <c r="M31" s="218"/>
      <c r="N31" s="218"/>
      <c r="O31" s="218"/>
      <c r="P31" s="218"/>
      <c r="Q31" s="218"/>
    </row>
    <row r="32" spans="1:17" s="201" customFormat="1" ht="13.5">
      <c r="A32" s="215" t="s">
        <v>190</v>
      </c>
      <c r="B32" s="233">
        <v>1312.1167417014899</v>
      </c>
      <c r="C32" s="234">
        <v>1860.4677666853499</v>
      </c>
      <c r="D32" s="234">
        <v>1311.6920032312701</v>
      </c>
      <c r="E32" s="234">
        <v>1209.6033743523401</v>
      </c>
      <c r="F32" s="234" t="s">
        <v>174</v>
      </c>
      <c r="G32" s="235" t="s">
        <v>174</v>
      </c>
      <c r="J32" s="218"/>
      <c r="K32" s="218"/>
      <c r="L32" s="218"/>
      <c r="M32" s="218"/>
      <c r="N32" s="218"/>
      <c r="O32" s="218"/>
      <c r="P32" s="218"/>
      <c r="Q32" s="218"/>
    </row>
    <row r="33" spans="1:17" s="201" customFormat="1" ht="13.5">
      <c r="A33" s="215" t="s">
        <v>59</v>
      </c>
      <c r="B33" s="233" t="s">
        <v>188</v>
      </c>
      <c r="C33" s="234">
        <v>29427.740874610601</v>
      </c>
      <c r="D33" s="234">
        <v>30877.8074962639</v>
      </c>
      <c r="E33" s="234">
        <v>33375.414661143201</v>
      </c>
      <c r="F33" s="234">
        <v>48838.690273290202</v>
      </c>
      <c r="G33" s="235">
        <v>50215.893066245102</v>
      </c>
      <c r="J33" s="218"/>
      <c r="K33" s="218"/>
      <c r="L33" s="218"/>
      <c r="M33" s="218"/>
      <c r="N33" s="218"/>
      <c r="O33" s="218"/>
      <c r="P33" s="218"/>
      <c r="Q33" s="218"/>
    </row>
    <row r="34" spans="1:17" s="201" customFormat="1" ht="13.5">
      <c r="A34" s="215" t="s">
        <v>60</v>
      </c>
      <c r="B34" s="233">
        <v>5459.1722216694898</v>
      </c>
      <c r="C34" s="234">
        <v>3639.1789145803</v>
      </c>
      <c r="D34" s="234">
        <v>3918.0496631139799</v>
      </c>
      <c r="E34" s="234">
        <v>5284.0625204996904</v>
      </c>
      <c r="F34" s="234">
        <v>5709.5232535101504</v>
      </c>
      <c r="G34" s="235">
        <v>3112.9759331476298</v>
      </c>
      <c r="J34" s="218"/>
      <c r="K34" s="218"/>
      <c r="L34" s="218"/>
      <c r="M34" s="218"/>
      <c r="N34" s="218"/>
      <c r="O34" s="218"/>
      <c r="P34" s="218"/>
      <c r="Q34" s="218"/>
    </row>
    <row r="35" spans="1:17" s="201" customFormat="1" ht="13.5">
      <c r="A35" s="215" t="s">
        <v>61</v>
      </c>
      <c r="B35" s="233">
        <v>1459.5003014003801</v>
      </c>
      <c r="C35" s="234">
        <v>1658.63959568477</v>
      </c>
      <c r="D35" s="234">
        <v>1292.9347217724501</v>
      </c>
      <c r="E35" s="234">
        <v>1456.2678069062099</v>
      </c>
      <c r="F35" s="234">
        <v>1936.30409230239</v>
      </c>
      <c r="G35" s="235">
        <v>1726.52170302428</v>
      </c>
      <c r="J35" s="218"/>
      <c r="K35" s="218"/>
      <c r="L35" s="218"/>
      <c r="M35" s="218"/>
      <c r="N35" s="218"/>
      <c r="O35" s="218"/>
      <c r="P35" s="218"/>
      <c r="Q35" s="218"/>
    </row>
    <row r="36" spans="1:17" s="201" customFormat="1" ht="13.5">
      <c r="A36" s="215" t="s">
        <v>62</v>
      </c>
      <c r="B36" s="233">
        <v>18435.384382783599</v>
      </c>
      <c r="C36" s="234">
        <v>17826.1048835234</v>
      </c>
      <c r="D36" s="236">
        <v>18598.935319560602</v>
      </c>
      <c r="E36" s="234">
        <v>21788.117773332</v>
      </c>
      <c r="F36" s="234">
        <v>22995.4232637725</v>
      </c>
      <c r="G36" s="235">
        <v>21280.4158738361</v>
      </c>
      <c r="H36" s="219"/>
      <c r="J36" s="218"/>
      <c r="K36" s="218"/>
      <c r="L36" s="218"/>
      <c r="M36" s="218"/>
      <c r="N36" s="218"/>
      <c r="O36" s="218"/>
      <c r="P36" s="218"/>
      <c r="Q36" s="218"/>
    </row>
    <row r="37" spans="1:17" s="201" customFormat="1" ht="13.5">
      <c r="A37" s="215" t="s">
        <v>63</v>
      </c>
      <c r="B37" s="240">
        <v>2149.4124854371498</v>
      </c>
      <c r="C37" s="236">
        <v>2765.65017353344</v>
      </c>
      <c r="D37" s="236">
        <v>3108.4191546418101</v>
      </c>
      <c r="E37" s="236">
        <v>3119.20881254605</v>
      </c>
      <c r="F37" s="236">
        <v>3132.37138383717</v>
      </c>
      <c r="G37" s="241">
        <v>2436.235987601</v>
      </c>
      <c r="H37" s="219"/>
      <c r="I37" s="219"/>
      <c r="J37" s="221"/>
      <c r="K37" s="221"/>
      <c r="L37" s="221"/>
      <c r="M37" s="221"/>
      <c r="N37" s="218"/>
      <c r="O37" s="218"/>
      <c r="P37" s="218"/>
      <c r="Q37" s="218"/>
    </row>
    <row r="38" spans="1:17" s="201" customFormat="1" ht="13.5">
      <c r="A38" s="215" t="s">
        <v>191</v>
      </c>
      <c r="B38" s="233">
        <v>763.00092925825697</v>
      </c>
      <c r="C38" s="234">
        <v>635.56914015173095</v>
      </c>
      <c r="D38" s="234">
        <v>550.30646432464403</v>
      </c>
      <c r="E38" s="234" t="s">
        <v>174</v>
      </c>
      <c r="F38" s="234" t="s">
        <v>174</v>
      </c>
      <c r="G38" s="235" t="s">
        <v>174</v>
      </c>
      <c r="J38" s="218"/>
      <c r="K38" s="218"/>
      <c r="L38" s="218"/>
      <c r="M38" s="218"/>
      <c r="N38" s="218"/>
      <c r="O38" s="218"/>
      <c r="P38" s="218"/>
      <c r="Q38" s="218"/>
    </row>
    <row r="39" spans="1:17" s="201" customFormat="1" ht="13.5">
      <c r="A39" s="215" t="s">
        <v>66</v>
      </c>
      <c r="B39" s="240">
        <v>9846.3482548156499</v>
      </c>
      <c r="C39" s="236">
        <v>11556.0731865448</v>
      </c>
      <c r="D39" s="236">
        <v>12834.0488257162</v>
      </c>
      <c r="E39" s="234">
        <v>13424.672607572</v>
      </c>
      <c r="F39" s="234">
        <v>16632.498905008699</v>
      </c>
      <c r="G39" s="235">
        <v>15751.585551555099</v>
      </c>
      <c r="H39" s="219"/>
      <c r="I39" s="219"/>
      <c r="J39" s="221"/>
      <c r="K39" s="218"/>
      <c r="L39" s="218"/>
      <c r="M39" s="218"/>
      <c r="N39" s="218"/>
      <c r="O39" s="218"/>
      <c r="P39" s="218"/>
      <c r="Q39" s="218"/>
    </row>
    <row r="40" spans="1:17" s="201" customFormat="1" ht="13.5">
      <c r="A40" s="215" t="s">
        <v>67</v>
      </c>
      <c r="B40" s="233">
        <v>21172.135840217699</v>
      </c>
      <c r="C40" s="234">
        <v>26435.9897999077</v>
      </c>
      <c r="D40" s="234">
        <v>28802.961705805999</v>
      </c>
      <c r="E40" s="234">
        <v>30114.868011357801</v>
      </c>
      <c r="F40" s="234">
        <v>36019.3945068803</v>
      </c>
      <c r="G40" s="235">
        <v>33998.805928466601</v>
      </c>
      <c r="J40" s="218"/>
      <c r="K40" s="218"/>
      <c r="L40" s="218"/>
      <c r="M40" s="218"/>
      <c r="N40" s="218"/>
      <c r="O40" s="218"/>
      <c r="P40" s="218"/>
      <c r="Q40" s="218"/>
    </row>
    <row r="41" spans="1:17" s="201" customFormat="1" ht="13.5">
      <c r="A41" s="216" t="s">
        <v>192</v>
      </c>
      <c r="B41" s="233"/>
      <c r="C41" s="234"/>
      <c r="D41" s="234"/>
      <c r="E41" s="234"/>
      <c r="F41" s="234"/>
      <c r="G41" s="235"/>
      <c r="J41" s="218"/>
      <c r="K41" s="218"/>
      <c r="L41" s="218"/>
      <c r="M41" s="218"/>
      <c r="N41" s="218"/>
      <c r="O41" s="218"/>
      <c r="P41" s="218"/>
      <c r="Q41" s="218"/>
    </row>
    <row r="42" spans="1:17" s="201" customFormat="1" ht="13.5">
      <c r="A42" s="215" t="s">
        <v>71</v>
      </c>
      <c r="B42" s="233" t="s">
        <v>188</v>
      </c>
      <c r="C42" s="234" t="s">
        <v>188</v>
      </c>
      <c r="D42" s="234" t="s">
        <v>188</v>
      </c>
      <c r="E42" s="234" t="s">
        <v>174</v>
      </c>
      <c r="F42" s="234" t="s">
        <v>174</v>
      </c>
      <c r="G42" s="235" t="s">
        <v>174</v>
      </c>
      <c r="J42" s="218"/>
      <c r="K42" s="218"/>
      <c r="L42" s="218"/>
      <c r="M42" s="218"/>
      <c r="N42" s="218"/>
      <c r="O42" s="218"/>
      <c r="P42" s="218"/>
      <c r="Q42" s="218"/>
    </row>
    <row r="43" spans="1:17" s="201" customFormat="1" ht="13.5">
      <c r="A43" s="215" t="s">
        <v>200</v>
      </c>
      <c r="B43" s="233">
        <v>4479.7060868465996</v>
      </c>
      <c r="C43" s="234" t="s">
        <v>188</v>
      </c>
      <c r="D43" s="234">
        <v>5079.0997501181901</v>
      </c>
      <c r="E43" s="234">
        <v>5082.3708431306704</v>
      </c>
      <c r="F43" s="234">
        <v>5373.8686446259198</v>
      </c>
      <c r="G43" s="235" t="s">
        <v>174</v>
      </c>
      <c r="J43" s="218"/>
      <c r="K43" s="218"/>
      <c r="L43" s="218"/>
      <c r="M43" s="218"/>
      <c r="N43" s="218"/>
      <c r="O43" s="218"/>
      <c r="P43" s="218"/>
      <c r="Q43" s="218"/>
    </row>
    <row r="44" spans="1:17" s="201" customFormat="1" ht="13.5">
      <c r="A44" s="215" t="s">
        <v>194</v>
      </c>
      <c r="B44" s="233">
        <v>101.01</v>
      </c>
      <c r="C44" s="234">
        <v>119.4</v>
      </c>
      <c r="D44" s="234">
        <v>121.1</v>
      </c>
      <c r="E44" s="234">
        <v>157.72999999999999</v>
      </c>
      <c r="F44" s="234" t="s">
        <v>174</v>
      </c>
      <c r="G44" s="235" t="s">
        <v>174</v>
      </c>
      <c r="J44" s="218"/>
      <c r="K44" s="218"/>
      <c r="L44" s="218"/>
      <c r="M44" s="218"/>
      <c r="N44" s="218"/>
      <c r="O44" s="218"/>
      <c r="P44" s="218"/>
      <c r="Q44" s="218"/>
    </row>
    <row r="45" spans="1:17" s="201" customFormat="1" ht="13.5">
      <c r="A45" s="215" t="s">
        <v>195</v>
      </c>
      <c r="B45" s="233">
        <v>1410.1327806977799</v>
      </c>
      <c r="C45" s="234">
        <v>1915.41073563595</v>
      </c>
      <c r="D45" s="234">
        <v>2053.0924173134599</v>
      </c>
      <c r="E45" s="234">
        <v>2468.7415173940399</v>
      </c>
      <c r="F45" s="234">
        <v>2455.83069071822</v>
      </c>
      <c r="G45" s="235">
        <v>2205.42929961755</v>
      </c>
      <c r="J45" s="218"/>
      <c r="K45" s="218"/>
      <c r="L45" s="218"/>
      <c r="M45" s="218"/>
      <c r="N45" s="218"/>
      <c r="O45" s="218"/>
      <c r="P45" s="218"/>
      <c r="Q45" s="218"/>
    </row>
    <row r="46" spans="1:17" s="201" customFormat="1" ht="13.5">
      <c r="A46" s="215" t="s">
        <v>196</v>
      </c>
      <c r="B46" s="233" t="s">
        <v>188</v>
      </c>
      <c r="C46" s="234" t="s">
        <v>188</v>
      </c>
      <c r="D46" s="234" t="s">
        <v>188</v>
      </c>
      <c r="E46" s="234" t="s">
        <v>188</v>
      </c>
      <c r="F46" s="234" t="s">
        <v>188</v>
      </c>
      <c r="G46" s="235" t="s">
        <v>188</v>
      </c>
      <c r="J46" s="218"/>
      <c r="K46" s="218"/>
      <c r="L46" s="218"/>
      <c r="M46" s="218"/>
      <c r="N46" s="218"/>
      <c r="O46" s="218"/>
      <c r="P46" s="218"/>
      <c r="Q46" s="218"/>
    </row>
    <row r="47" spans="1:17" s="201" customFormat="1" ht="13.5">
      <c r="A47" s="217" t="s">
        <v>197</v>
      </c>
      <c r="B47" s="242" t="s">
        <v>188</v>
      </c>
      <c r="C47" s="243" t="s">
        <v>188</v>
      </c>
      <c r="D47" s="243" t="s">
        <v>188</v>
      </c>
      <c r="E47" s="243" t="s">
        <v>188</v>
      </c>
      <c r="F47" s="243" t="s">
        <v>188</v>
      </c>
      <c r="G47" s="244" t="s">
        <v>188</v>
      </c>
      <c r="J47" s="218"/>
      <c r="K47" s="218"/>
      <c r="L47" s="218"/>
      <c r="M47" s="218"/>
      <c r="N47" s="218"/>
      <c r="O47" s="218"/>
      <c r="P47" s="218"/>
      <c r="Q47" s="218"/>
    </row>
    <row r="48" spans="1:17" s="206" customFormat="1" ht="12.75">
      <c r="A48" s="205" t="s">
        <v>198</v>
      </c>
    </row>
    <row r="49" spans="1:1" s="206" customFormat="1" ht="12.75">
      <c r="A49" s="196" t="s">
        <v>199</v>
      </c>
    </row>
    <row r="50" spans="1:1" s="206" customFormat="1" ht="12.75">
      <c r="A50" s="207" t="s">
        <v>364</v>
      </c>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E7E70-45C5-49E0-9DAD-D7BA7DB509F9}">
  <dimension ref="A5:H50"/>
  <sheetViews>
    <sheetView showGridLines="0" zoomScale="80" zoomScaleNormal="80" workbookViewId="0">
      <selection activeCell="E27" sqref="E27"/>
    </sheetView>
  </sheetViews>
  <sheetFormatPr baseColWidth="10" defaultColWidth="11.42578125" defaultRowHeight="18.75"/>
  <cols>
    <col min="1" max="1" width="49.5703125" style="6" customWidth="1"/>
    <col min="2" max="7" width="16.7109375" style="6" customWidth="1"/>
    <col min="8" max="8" width="6.85546875" style="6" customWidth="1"/>
    <col min="9" max="9" width="11.42578125" style="6"/>
    <col min="10" max="10" width="10.85546875" style="6" customWidth="1"/>
    <col min="11" max="15" width="11.42578125" style="6" customWidth="1"/>
    <col min="16" max="16" width="5.7109375" style="6" customWidth="1"/>
    <col min="17" max="23" width="11.42578125" style="6" customWidth="1"/>
    <col min="24" max="24" width="7.28515625" style="6" customWidth="1"/>
    <col min="25" max="16384" width="11.42578125" style="6"/>
  </cols>
  <sheetData>
    <row r="5" spans="1:8">
      <c r="A5" s="176" t="s">
        <v>203</v>
      </c>
      <c r="B5" s="177"/>
      <c r="C5" s="177"/>
      <c r="D5" s="177"/>
      <c r="E5" s="177"/>
      <c r="F5" s="177"/>
      <c r="G5" s="178"/>
    </row>
    <row r="6" spans="1:8">
      <c r="A6" s="179" t="s">
        <v>178</v>
      </c>
      <c r="B6" s="174"/>
      <c r="C6" s="174"/>
      <c r="D6" s="174"/>
      <c r="E6" s="174"/>
      <c r="F6" s="174"/>
      <c r="G6" s="222"/>
    </row>
    <row r="7" spans="1:8" s="201" customFormat="1" ht="13.5">
      <c r="A7" s="115" t="s">
        <v>32</v>
      </c>
      <c r="B7" s="200">
        <v>2010</v>
      </c>
      <c r="C7" s="200">
        <v>2011</v>
      </c>
      <c r="D7" s="200">
        <v>2012</v>
      </c>
      <c r="E7" s="200">
        <v>2013</v>
      </c>
      <c r="F7" s="200">
        <v>2014</v>
      </c>
      <c r="G7" s="245">
        <v>2015</v>
      </c>
    </row>
    <row r="8" spans="1:8" s="201" customFormat="1" ht="13.5">
      <c r="A8" s="215" t="s">
        <v>33</v>
      </c>
      <c r="B8" s="246">
        <v>103453.44312831271</v>
      </c>
      <c r="C8" s="246">
        <v>123450.82565873669</v>
      </c>
      <c r="D8" s="246">
        <v>126979.07296243661</v>
      </c>
      <c r="E8" s="246">
        <v>123590.07530346479</v>
      </c>
      <c r="F8" s="246">
        <v>132835.2356121825</v>
      </c>
      <c r="G8" s="247">
        <v>125570.75880874461</v>
      </c>
      <c r="H8" s="202"/>
    </row>
    <row r="9" spans="1:8" s="201" customFormat="1" ht="13.5">
      <c r="A9" s="215" t="s">
        <v>34</v>
      </c>
      <c r="B9" s="248">
        <v>11877.16124263149</v>
      </c>
      <c r="C9" s="248">
        <v>13861.279086460781</v>
      </c>
      <c r="D9" s="248">
        <v>13898.30462404157</v>
      </c>
      <c r="E9" s="248">
        <v>14360.282990702</v>
      </c>
      <c r="F9" s="248">
        <v>14184.713070902861</v>
      </c>
      <c r="G9" s="225">
        <v>12227.570480442901</v>
      </c>
      <c r="H9" s="249"/>
    </row>
    <row r="10" spans="1:8" s="201" customFormat="1" ht="13.5">
      <c r="A10" s="215" t="s">
        <v>35</v>
      </c>
      <c r="B10" s="248">
        <v>12901.21862854483</v>
      </c>
      <c r="C10" s="248">
        <v>16521.739349744792</v>
      </c>
      <c r="D10" s="248">
        <v>17630.878597858449</v>
      </c>
      <c r="E10" s="248">
        <v>19900.17563516783</v>
      </c>
      <c r="F10" s="248">
        <v>21692.09666466097</v>
      </c>
      <c r="G10" s="225">
        <v>18449.325862318838</v>
      </c>
      <c r="H10" s="249"/>
    </row>
    <row r="11" spans="1:8" s="201" customFormat="1" ht="13.5">
      <c r="A11" s="215" t="s">
        <v>36</v>
      </c>
      <c r="B11" s="248">
        <v>21740.427449703689</v>
      </c>
      <c r="C11" s="248">
        <v>24228.6407342618</v>
      </c>
      <c r="D11" s="248">
        <v>27358.570032371299</v>
      </c>
      <c r="E11" s="248">
        <v>31415.669582579801</v>
      </c>
      <c r="F11" s="248">
        <v>37421.851897457294</v>
      </c>
      <c r="G11" s="225">
        <v>35320.4496986636</v>
      </c>
      <c r="H11" s="249"/>
    </row>
    <row r="12" spans="1:8" s="201" customFormat="1" ht="13.5">
      <c r="A12" s="215" t="s">
        <v>37</v>
      </c>
      <c r="B12" s="248">
        <v>3566.4266471223455</v>
      </c>
      <c r="C12" s="248">
        <v>3416.7712307929201</v>
      </c>
      <c r="D12" s="248">
        <v>3529.865157228613</v>
      </c>
      <c r="E12" s="248">
        <v>3848.33288034406</v>
      </c>
      <c r="F12" s="248" t="s">
        <v>174</v>
      </c>
      <c r="G12" s="225" t="s">
        <v>174</v>
      </c>
      <c r="H12" s="249"/>
    </row>
    <row r="13" spans="1:8" s="201" customFormat="1" ht="13.5">
      <c r="A13" s="215" t="s">
        <v>189</v>
      </c>
      <c r="B13" s="248">
        <v>13579.188396283749</v>
      </c>
      <c r="C13" s="248">
        <v>13932.549434172812</v>
      </c>
      <c r="D13" s="248">
        <v>16362.788000544761</v>
      </c>
      <c r="E13" s="248">
        <v>18883.999654443622</v>
      </c>
      <c r="F13" s="248">
        <v>25304.549947647709</v>
      </c>
      <c r="G13" s="225">
        <v>26816.899984529096</v>
      </c>
      <c r="H13" s="249"/>
    </row>
    <row r="14" spans="1:8" s="201" customFormat="1" ht="13.5">
      <c r="A14" s="215" t="s">
        <v>40</v>
      </c>
      <c r="B14" s="248">
        <v>11504.473936069491</v>
      </c>
      <c r="C14" s="248">
        <v>14563.08695646436</v>
      </c>
      <c r="D14" s="248">
        <v>14991.174607749301</v>
      </c>
      <c r="E14" s="248">
        <v>14787.99693479015</v>
      </c>
      <c r="F14" s="248">
        <v>15354.033283048449</v>
      </c>
      <c r="G14" s="225">
        <v>13731.908350787809</v>
      </c>
      <c r="H14" s="249"/>
    </row>
    <row r="15" spans="1:8" s="201" customFormat="1" ht="13.5">
      <c r="A15" s="215" t="s">
        <v>41</v>
      </c>
      <c r="B15" s="248">
        <v>897.56245401548404</v>
      </c>
      <c r="C15" s="248">
        <v>991.44337435742409</v>
      </c>
      <c r="D15" s="248">
        <v>983.30501318620099</v>
      </c>
      <c r="E15" s="248" t="s">
        <v>174</v>
      </c>
      <c r="F15" s="248" t="s">
        <v>174</v>
      </c>
      <c r="G15" s="225" t="s">
        <v>174</v>
      </c>
      <c r="H15" s="249"/>
    </row>
    <row r="16" spans="1:8" s="201" customFormat="1" ht="13.5">
      <c r="A16" s="215" t="s">
        <v>42</v>
      </c>
      <c r="B16" s="248">
        <v>25828.979973450099</v>
      </c>
      <c r="C16" s="248">
        <v>29692.700802328902</v>
      </c>
      <c r="D16" s="248">
        <v>26717.755870344801</v>
      </c>
      <c r="E16" s="248">
        <v>25713.386421845731</v>
      </c>
      <c r="F16" s="248">
        <v>29917.129422379599</v>
      </c>
      <c r="G16" s="225">
        <v>27197.052370401798</v>
      </c>
      <c r="H16" s="249"/>
    </row>
    <row r="17" spans="1:8" s="201" customFormat="1" ht="13.5">
      <c r="A17" s="215" t="s">
        <v>240</v>
      </c>
      <c r="B17" s="248">
        <v>170146</v>
      </c>
      <c r="C17" s="248">
        <v>201762</v>
      </c>
      <c r="D17" s="248">
        <v>206826</v>
      </c>
      <c r="E17" s="248">
        <v>213439</v>
      </c>
      <c r="F17" s="248">
        <v>224784</v>
      </c>
      <c r="G17" s="225">
        <v>219725</v>
      </c>
      <c r="H17" s="249"/>
    </row>
    <row r="18" spans="1:8" s="201" customFormat="1" ht="13.5">
      <c r="A18" s="215" t="s">
        <v>43</v>
      </c>
      <c r="B18" s="248">
        <v>486.08423659738696</v>
      </c>
      <c r="C18" s="248">
        <v>703.10030748007</v>
      </c>
      <c r="D18" s="248">
        <v>696.321474769014</v>
      </c>
      <c r="E18" s="248">
        <v>752.9654270549679</v>
      </c>
      <c r="F18" s="248">
        <v>857.027139178742</v>
      </c>
      <c r="G18" s="225">
        <v>722.73291313358004</v>
      </c>
      <c r="H18" s="249"/>
    </row>
    <row r="19" spans="1:8" s="201" customFormat="1" ht="13.5">
      <c r="A19" s="215" t="s">
        <v>44</v>
      </c>
      <c r="B19" s="248">
        <v>17241.35757174794</v>
      </c>
      <c r="C19" s="248">
        <v>18941.962169088998</v>
      </c>
      <c r="D19" s="248">
        <v>18941.438003908261</v>
      </c>
      <c r="E19" s="248">
        <v>18920.30840684846</v>
      </c>
      <c r="F19" s="248">
        <v>18230.897760445248</v>
      </c>
      <c r="G19" s="225">
        <v>15803.884402215001</v>
      </c>
      <c r="H19" s="249"/>
    </row>
    <row r="20" spans="1:8" s="201" customFormat="1" ht="13.5">
      <c r="A20" s="215" t="s">
        <v>45</v>
      </c>
      <c r="B20" s="248" t="s">
        <v>174</v>
      </c>
      <c r="C20" s="248" t="s">
        <v>174</v>
      </c>
      <c r="D20" s="248" t="s">
        <v>174</v>
      </c>
      <c r="E20" s="248" t="s">
        <v>174</v>
      </c>
      <c r="F20" s="248" t="s">
        <v>174</v>
      </c>
      <c r="G20" s="225" t="s">
        <v>174</v>
      </c>
      <c r="H20" s="249"/>
    </row>
    <row r="21" spans="1:8" s="201" customFormat="1" ht="13.5">
      <c r="A21" s="215" t="s">
        <v>46</v>
      </c>
      <c r="B21" s="248">
        <v>2099.08032074538</v>
      </c>
      <c r="C21" s="248">
        <v>2064.2068924941</v>
      </c>
      <c r="D21" s="248">
        <v>1488.255843164219</v>
      </c>
      <c r="E21" s="248">
        <v>1726.3282866856989</v>
      </c>
      <c r="F21" s="248">
        <v>2161.6472841426298</v>
      </c>
      <c r="G21" s="225">
        <v>1763.305271325564</v>
      </c>
      <c r="H21" s="249"/>
    </row>
    <row r="22" spans="1:8" s="201" customFormat="1" ht="13.5">
      <c r="A22" s="215" t="s">
        <v>47</v>
      </c>
      <c r="B22" s="248">
        <v>7997.7112878857606</v>
      </c>
      <c r="C22" s="248">
        <v>8890.1772897963201</v>
      </c>
      <c r="D22" s="248">
        <v>8453.8709441925002</v>
      </c>
      <c r="E22" s="248">
        <v>9990.2977581081395</v>
      </c>
      <c r="F22" s="248">
        <v>9745.18778168684</v>
      </c>
      <c r="G22" s="225">
        <v>7995.6673534228994</v>
      </c>
      <c r="H22" s="249"/>
    </row>
    <row r="23" spans="1:8" s="201" customFormat="1" ht="13.5">
      <c r="A23" s="215" t="s">
        <v>48</v>
      </c>
      <c r="B23" s="248">
        <v>85454.514767577202</v>
      </c>
      <c r="C23" s="248">
        <v>98581.333276159203</v>
      </c>
      <c r="D23" s="248">
        <v>109430.4294861836</v>
      </c>
      <c r="E23" s="248">
        <v>120904.056134133</v>
      </c>
      <c r="F23" s="248">
        <v>152079.5085247762</v>
      </c>
      <c r="G23" s="225">
        <v>171428.4519710626</v>
      </c>
      <c r="H23" s="249"/>
    </row>
    <row r="24" spans="1:8" s="201" customFormat="1" ht="13.5">
      <c r="A24" s="215" t="s">
        <v>49</v>
      </c>
      <c r="B24" s="248">
        <v>462.13974942816503</v>
      </c>
      <c r="C24" s="248">
        <v>517.39810120452694</v>
      </c>
      <c r="D24" s="248">
        <v>493.40841752435699</v>
      </c>
      <c r="E24" s="248">
        <v>524.49141315988504</v>
      </c>
      <c r="F24" s="248">
        <v>738.43071842282006</v>
      </c>
      <c r="G24" s="225">
        <v>786.89445366997199</v>
      </c>
      <c r="H24" s="249"/>
    </row>
    <row r="25" spans="1:8" s="201" customFormat="1" ht="13.5">
      <c r="A25" s="215" t="s">
        <v>50</v>
      </c>
      <c r="B25" s="248">
        <v>12611.241851042068</v>
      </c>
      <c r="C25" s="248">
        <v>14817.30772217615</v>
      </c>
      <c r="D25" s="248">
        <v>16801.710946517742</v>
      </c>
      <c r="E25" s="248">
        <v>17789.845891098608</v>
      </c>
      <c r="F25" s="248">
        <v>18571.521485218382</v>
      </c>
      <c r="G25" s="225">
        <v>18883.799413404267</v>
      </c>
      <c r="H25" s="249"/>
    </row>
    <row r="26" spans="1:8" s="201" customFormat="1" ht="13.5">
      <c r="A26" s="215" t="s">
        <v>51</v>
      </c>
      <c r="B26" s="248">
        <v>24142.496353310402</v>
      </c>
      <c r="C26" s="248">
        <v>27379.230083028102</v>
      </c>
      <c r="D26" s="248">
        <v>26648.6117351465</v>
      </c>
      <c r="E26" s="248">
        <v>28658.1015278347</v>
      </c>
      <c r="F26" s="248">
        <v>29382.5923783488</v>
      </c>
      <c r="G26" s="225">
        <v>25255.6387378976</v>
      </c>
      <c r="H26" s="249"/>
    </row>
    <row r="27" spans="1:8" s="201" customFormat="1" ht="13.5">
      <c r="A27" s="215" t="s">
        <v>52</v>
      </c>
      <c r="B27" s="248">
        <v>33797.131745744729</v>
      </c>
      <c r="C27" s="248">
        <v>35084.232012265507</v>
      </c>
      <c r="D27" s="248">
        <v>39725.089716989096</v>
      </c>
      <c r="E27" s="248">
        <v>40708.009660613046</v>
      </c>
      <c r="F27" s="248">
        <v>39391.935678829599</v>
      </c>
      <c r="G27" s="225">
        <v>37610.11</v>
      </c>
      <c r="H27" s="249"/>
    </row>
    <row r="28" spans="1:8" s="201" customFormat="1" ht="13.5">
      <c r="A28" s="215" t="s">
        <v>53</v>
      </c>
      <c r="B28" s="248">
        <v>323.27</v>
      </c>
      <c r="C28" s="248">
        <v>437.47</v>
      </c>
      <c r="D28" s="248">
        <v>406.1</v>
      </c>
      <c r="E28" s="248">
        <v>487.22</v>
      </c>
      <c r="F28" s="248">
        <v>486.90999999999997</v>
      </c>
      <c r="G28" s="225">
        <v>472.46</v>
      </c>
      <c r="H28" s="249"/>
    </row>
    <row r="29" spans="1:8" s="201" customFormat="1" ht="13.5">
      <c r="A29" s="215" t="s">
        <v>55</v>
      </c>
      <c r="B29" s="248">
        <v>4543.9678670233498</v>
      </c>
      <c r="C29" s="248">
        <v>6133.2700051387501</v>
      </c>
      <c r="D29" s="248">
        <v>9446.3083546195812</v>
      </c>
      <c r="E29" s="248">
        <v>11682.258162769409</v>
      </c>
      <c r="F29" s="248">
        <v>12913.762867613299</v>
      </c>
      <c r="G29" s="225">
        <v>10973.21761432936</v>
      </c>
      <c r="H29" s="249"/>
    </row>
    <row r="30" spans="1:8" s="201" customFormat="1" ht="13.5">
      <c r="A30" s="216" t="s">
        <v>56</v>
      </c>
      <c r="B30" s="250">
        <v>744.17577216633606</v>
      </c>
      <c r="C30" s="250">
        <v>869.36369272316381</v>
      </c>
      <c r="D30" s="250">
        <v>642.017938194571</v>
      </c>
      <c r="E30" s="250">
        <v>722.93662762237875</v>
      </c>
      <c r="F30" s="250">
        <v>452.269364827402</v>
      </c>
      <c r="G30" s="251">
        <v>474.77786099893439</v>
      </c>
      <c r="H30" s="220"/>
    </row>
    <row r="31" spans="1:8" s="201" customFormat="1" ht="13.5">
      <c r="A31" s="215" t="s">
        <v>57</v>
      </c>
      <c r="B31" s="248">
        <v>6467.8891493175197</v>
      </c>
      <c r="C31" s="248">
        <v>6685.7494109859099</v>
      </c>
      <c r="D31" s="248">
        <v>7366.0507090674701</v>
      </c>
      <c r="E31" s="248">
        <v>7418.0425531914898</v>
      </c>
      <c r="F31" s="248" t="s">
        <v>174</v>
      </c>
      <c r="G31" s="225" t="s">
        <v>174</v>
      </c>
      <c r="H31" s="249"/>
    </row>
    <row r="32" spans="1:8" s="201" customFormat="1" ht="13.5">
      <c r="A32" s="215" t="s">
        <v>190</v>
      </c>
      <c r="B32" s="248">
        <v>2197.6694465620758</v>
      </c>
      <c r="C32" s="248">
        <v>3044.6890755012</v>
      </c>
      <c r="D32" s="248">
        <v>2149.4248823795942</v>
      </c>
      <c r="E32" s="248">
        <v>2040.3343697549972</v>
      </c>
      <c r="F32" s="248" t="s">
        <v>174</v>
      </c>
      <c r="G32" s="225" t="s">
        <v>174</v>
      </c>
      <c r="H32" s="249"/>
    </row>
    <row r="33" spans="1:8" s="201" customFormat="1" ht="13.5">
      <c r="A33" s="215" t="s">
        <v>59</v>
      </c>
      <c r="B33" s="248" t="s">
        <v>174</v>
      </c>
      <c r="C33" s="248">
        <v>69413.408395193197</v>
      </c>
      <c r="D33" s="248">
        <v>71049.023016016406</v>
      </c>
      <c r="E33" s="248">
        <v>77800.286330283911</v>
      </c>
      <c r="F33" s="248">
        <v>100960.9682781603</v>
      </c>
      <c r="G33" s="225">
        <v>106494.265664718</v>
      </c>
      <c r="H33" s="249"/>
    </row>
    <row r="34" spans="1:8" s="201" customFormat="1" ht="13.5">
      <c r="A34" s="215" t="s">
        <v>60</v>
      </c>
      <c r="B34" s="248">
        <v>8776.7608529831195</v>
      </c>
      <c r="C34" s="248">
        <v>7363.3757338566502</v>
      </c>
      <c r="D34" s="248">
        <v>8038.7090968179291</v>
      </c>
      <c r="E34" s="248">
        <v>10210.640781071201</v>
      </c>
      <c r="F34" s="248">
        <v>11730.316448506779</v>
      </c>
      <c r="G34" s="225">
        <v>7966.0435017906902</v>
      </c>
      <c r="H34" s="249"/>
    </row>
    <row r="35" spans="1:8" s="201" customFormat="1" ht="13.5">
      <c r="A35" s="215" t="s">
        <v>61</v>
      </c>
      <c r="B35" s="248">
        <v>2735.7183563129202</v>
      </c>
      <c r="C35" s="248">
        <v>3198.6728330063597</v>
      </c>
      <c r="D35" s="248">
        <v>2869.6109243936598</v>
      </c>
      <c r="E35" s="248">
        <v>3261.4107737162499</v>
      </c>
      <c r="F35" s="248">
        <v>3936.5132857948602</v>
      </c>
      <c r="G35" s="225">
        <v>3497.7401369795498</v>
      </c>
      <c r="H35" s="249"/>
    </row>
    <row r="36" spans="1:8" s="201" customFormat="1" ht="13.5">
      <c r="A36" s="215" t="s">
        <v>62</v>
      </c>
      <c r="B36" s="248">
        <v>49555.042539624003</v>
      </c>
      <c r="C36" s="248">
        <v>53479.916853058297</v>
      </c>
      <c r="D36" s="248">
        <v>58158.395319560601</v>
      </c>
      <c r="E36" s="248">
        <v>63335.152138265003</v>
      </c>
      <c r="F36" s="248">
        <v>68785.522625794692</v>
      </c>
      <c r="G36" s="225">
        <v>62340.969899625503</v>
      </c>
      <c r="H36" s="249"/>
    </row>
    <row r="37" spans="1:8" s="201" customFormat="1" ht="13.5">
      <c r="A37" s="215" t="s">
        <v>63</v>
      </c>
      <c r="B37" s="248">
        <v>4373.3924854371498</v>
      </c>
      <c r="C37" s="248">
        <v>6017.4401735334395</v>
      </c>
      <c r="D37" s="248">
        <v>6521.05915464181</v>
      </c>
      <c r="E37" s="248">
        <v>6861.24550877807</v>
      </c>
      <c r="F37" s="248">
        <v>7126.5551246537398</v>
      </c>
      <c r="G37" s="225">
        <v>6099.5502617002894</v>
      </c>
      <c r="H37" s="249"/>
    </row>
    <row r="38" spans="1:8" s="201" customFormat="1" ht="13.5">
      <c r="A38" s="215" t="s">
        <v>191</v>
      </c>
      <c r="B38" s="248">
        <v>1267.474204652234</v>
      </c>
      <c r="C38" s="248">
        <v>1405.5642117397529</v>
      </c>
      <c r="D38" s="248">
        <v>1498.4062542502911</v>
      </c>
      <c r="E38" s="248" t="s">
        <v>174</v>
      </c>
      <c r="F38" s="248" t="s">
        <v>174</v>
      </c>
      <c r="G38" s="225" t="s">
        <v>174</v>
      </c>
      <c r="H38" s="249"/>
    </row>
    <row r="39" spans="1:8" s="201" customFormat="1" ht="13.5">
      <c r="A39" s="215" t="s">
        <v>66</v>
      </c>
      <c r="B39" s="248">
        <v>27598.128254815649</v>
      </c>
      <c r="C39" s="248">
        <v>34733.643186544796</v>
      </c>
      <c r="D39" s="248">
        <v>36451.168825716202</v>
      </c>
      <c r="E39" s="248">
        <v>39907.943157055</v>
      </c>
      <c r="F39" s="248">
        <v>44666.881705227599</v>
      </c>
      <c r="G39" s="225">
        <v>43722.010680106701</v>
      </c>
      <c r="H39" s="252"/>
    </row>
    <row r="40" spans="1:8" s="201" customFormat="1" ht="13.5">
      <c r="A40" s="215" t="s">
        <v>67</v>
      </c>
      <c r="B40" s="248">
        <v>41992.487862310598</v>
      </c>
      <c r="C40" s="248">
        <v>51639.781409613497</v>
      </c>
      <c r="D40" s="248">
        <v>57114.221705805998</v>
      </c>
      <c r="E40" s="248">
        <v>60074.821306564903</v>
      </c>
      <c r="F40" s="248">
        <v>68784.682598842002</v>
      </c>
      <c r="G40" s="225">
        <v>64335.213286390703</v>
      </c>
      <c r="H40" s="252"/>
    </row>
    <row r="41" spans="1:8" s="201" customFormat="1" ht="13.5">
      <c r="A41" s="216" t="s">
        <v>192</v>
      </c>
      <c r="B41" s="248"/>
      <c r="C41" s="248"/>
      <c r="D41" s="248"/>
      <c r="E41" s="248"/>
      <c r="F41" s="248"/>
      <c r="G41" s="225"/>
      <c r="H41" s="252"/>
    </row>
    <row r="42" spans="1:8" s="201" customFormat="1" ht="13.5">
      <c r="A42" s="215" t="s">
        <v>71</v>
      </c>
      <c r="B42" s="248" t="s">
        <v>174</v>
      </c>
      <c r="C42" s="248" t="s">
        <v>174</v>
      </c>
      <c r="D42" s="248" t="s">
        <v>174</v>
      </c>
      <c r="E42" s="253" t="s">
        <v>174</v>
      </c>
      <c r="F42" s="253" t="s">
        <v>174</v>
      </c>
      <c r="G42" s="254" t="s">
        <v>174</v>
      </c>
      <c r="H42" s="252"/>
    </row>
    <row r="43" spans="1:8" s="201" customFormat="1" ht="13.5">
      <c r="A43" s="215" t="s">
        <v>200</v>
      </c>
      <c r="B43" s="248">
        <v>5301.7783325959208</v>
      </c>
      <c r="C43" s="248" t="s">
        <v>174</v>
      </c>
      <c r="D43" s="248">
        <v>5982.9688660768579</v>
      </c>
      <c r="E43" s="248">
        <v>6096.1081625797806</v>
      </c>
      <c r="F43" s="248">
        <v>6487.97042939937</v>
      </c>
      <c r="G43" s="254" t="s">
        <v>174</v>
      </c>
      <c r="H43" s="252"/>
    </row>
    <row r="44" spans="1:8" s="201" customFormat="1" ht="13.5">
      <c r="A44" s="215" t="s">
        <v>194</v>
      </c>
      <c r="B44" s="248">
        <v>120.8693775224348</v>
      </c>
      <c r="C44" s="248">
        <v>150.56</v>
      </c>
      <c r="D44" s="248">
        <v>213.37</v>
      </c>
      <c r="E44" s="248">
        <v>348.97</v>
      </c>
      <c r="F44" s="248" t="s">
        <v>174</v>
      </c>
      <c r="G44" s="254" t="s">
        <v>174</v>
      </c>
      <c r="H44" s="252"/>
    </row>
    <row r="45" spans="1:8" s="201" customFormat="1" ht="13.5">
      <c r="A45" s="215" t="s">
        <v>195</v>
      </c>
      <c r="B45" s="248">
        <v>2037.9694493528109</v>
      </c>
      <c r="C45" s="248">
        <v>2508.0529039427947</v>
      </c>
      <c r="D45" s="248">
        <v>2741.933713413091</v>
      </c>
      <c r="E45" s="248">
        <v>3242.4712080448417</v>
      </c>
      <c r="F45" s="248">
        <v>3735.0437859329099</v>
      </c>
      <c r="G45" s="225">
        <v>3860.1613990635797</v>
      </c>
      <c r="H45" s="249"/>
    </row>
    <row r="46" spans="1:8" s="201" customFormat="1" ht="13.5">
      <c r="A46" s="215" t="s">
        <v>196</v>
      </c>
      <c r="B46" s="248" t="s">
        <v>174</v>
      </c>
      <c r="C46" s="248" t="s">
        <v>174</v>
      </c>
      <c r="D46" s="248" t="s">
        <v>174</v>
      </c>
      <c r="E46" s="248" t="s">
        <v>174</v>
      </c>
      <c r="F46" s="248" t="s">
        <v>174</v>
      </c>
      <c r="G46" s="225" t="s">
        <v>174</v>
      </c>
      <c r="H46" s="249"/>
    </row>
    <row r="47" spans="1:8" s="201" customFormat="1" ht="13.5">
      <c r="A47" s="217" t="s">
        <v>197</v>
      </c>
      <c r="B47" s="255" t="s">
        <v>174</v>
      </c>
      <c r="C47" s="255" t="s">
        <v>174</v>
      </c>
      <c r="D47" s="255" t="s">
        <v>174</v>
      </c>
      <c r="E47" s="255" t="s">
        <v>174</v>
      </c>
      <c r="F47" s="255" t="s">
        <v>174</v>
      </c>
      <c r="G47" s="256" t="s">
        <v>174</v>
      </c>
      <c r="H47" s="249"/>
    </row>
    <row r="48" spans="1:8" s="206" customFormat="1" ht="12.75">
      <c r="A48" s="205" t="s">
        <v>198</v>
      </c>
    </row>
    <row r="49" spans="1:1" s="206" customFormat="1" ht="12.75">
      <c r="A49" s="196" t="s">
        <v>199</v>
      </c>
    </row>
    <row r="50" spans="1:1" s="206" customFormat="1" ht="12.75">
      <c r="A50" s="207" t="s">
        <v>364</v>
      </c>
    </row>
  </sheetData>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611DF-36A9-49B8-A0E3-9605752E25E5}">
  <dimension ref="A5:H50"/>
  <sheetViews>
    <sheetView showGridLines="0" zoomScale="80" zoomScaleNormal="80" workbookViewId="0">
      <selection activeCell="E27" sqref="E27"/>
    </sheetView>
  </sheetViews>
  <sheetFormatPr baseColWidth="10" defaultColWidth="11.42578125" defaultRowHeight="18.75"/>
  <cols>
    <col min="1" max="1" width="50.7109375" style="6" customWidth="1"/>
    <col min="2" max="7" width="20.7109375" style="6" customWidth="1"/>
    <col min="8" max="9" width="11.42578125" style="6"/>
    <col min="10" max="23" width="11.42578125" style="6" customWidth="1"/>
    <col min="24" max="24" width="5.42578125" style="6" customWidth="1"/>
    <col min="25" max="16384" width="11.42578125" style="6"/>
  </cols>
  <sheetData>
    <row r="5" spans="1:8">
      <c r="A5" s="176" t="s">
        <v>204</v>
      </c>
      <c r="B5" s="177"/>
      <c r="C5" s="177"/>
      <c r="D5" s="177"/>
      <c r="E5" s="177"/>
      <c r="F5" s="177"/>
      <c r="G5" s="178"/>
    </row>
    <row r="6" spans="1:8">
      <c r="A6" s="179" t="s">
        <v>178</v>
      </c>
      <c r="B6" s="174"/>
      <c r="C6" s="174"/>
      <c r="D6" s="174"/>
      <c r="E6" s="174"/>
      <c r="F6" s="174"/>
      <c r="G6" s="222"/>
    </row>
    <row r="7" spans="1:8" s="201" customFormat="1" ht="13.5">
      <c r="A7" s="213" t="s">
        <v>32</v>
      </c>
      <c r="B7" s="200">
        <v>2010</v>
      </c>
      <c r="C7" s="200">
        <v>2011</v>
      </c>
      <c r="D7" s="200">
        <v>2012</v>
      </c>
      <c r="E7" s="200">
        <v>2013</v>
      </c>
      <c r="F7" s="200">
        <v>2014</v>
      </c>
      <c r="G7" s="245">
        <v>2015</v>
      </c>
      <c r="H7" s="257"/>
    </row>
    <row r="8" spans="1:8" s="201" customFormat="1" ht="13.5">
      <c r="A8" s="214" t="s">
        <v>33</v>
      </c>
      <c r="B8" s="258">
        <v>13037.634347540901</v>
      </c>
      <c r="C8" s="258">
        <v>15757.165799693496</v>
      </c>
      <c r="D8" s="258">
        <v>15432.479437318005</v>
      </c>
      <c r="E8" s="258">
        <v>13124.715515988399</v>
      </c>
      <c r="F8" s="258">
        <v>18783.896304481306</v>
      </c>
      <c r="G8" s="259">
        <v>18102.187960611198</v>
      </c>
      <c r="H8" s="260"/>
    </row>
    <row r="9" spans="1:8" s="201" customFormat="1" ht="13.5">
      <c r="A9" s="215" t="s">
        <v>34</v>
      </c>
      <c r="B9" s="261">
        <v>-2722.5374241682302</v>
      </c>
      <c r="C9" s="261">
        <v>-3762.9071370299798</v>
      </c>
      <c r="D9" s="261">
        <v>-4082.6246240415694</v>
      </c>
      <c r="E9" s="261">
        <v>-4673.4877282681209</v>
      </c>
      <c r="F9" s="261">
        <v>-4225.8474120737601</v>
      </c>
      <c r="G9" s="262">
        <v>-3371.6721747498004</v>
      </c>
      <c r="H9" s="260"/>
    </row>
    <row r="10" spans="1:8" s="201" customFormat="1" ht="13.5">
      <c r="A10" s="215" t="s">
        <v>35</v>
      </c>
      <c r="B10" s="263">
        <v>3587.8658520406498</v>
      </c>
      <c r="C10" s="263">
        <v>4586.0511665804097</v>
      </c>
      <c r="D10" s="263">
        <v>4173.2323047547497</v>
      </c>
      <c r="E10" s="263">
        <v>4094.7519121201703</v>
      </c>
      <c r="F10" s="263">
        <v>4747.0533251472298</v>
      </c>
      <c r="G10" s="264">
        <v>4182.2908221703601</v>
      </c>
      <c r="H10" s="260"/>
    </row>
    <row r="11" spans="1:8" s="201" customFormat="1" ht="13.5">
      <c r="A11" s="215" t="s">
        <v>36</v>
      </c>
      <c r="B11" s="263">
        <v>1802.5416849861103</v>
      </c>
      <c r="C11" s="263">
        <v>1730.7164905706013</v>
      </c>
      <c r="D11" s="263">
        <v>2095.6101875169006</v>
      </c>
      <c r="E11" s="263">
        <v>2744.4397543296</v>
      </c>
      <c r="F11" s="263">
        <v>947.28789104389944</v>
      </c>
      <c r="G11" s="264">
        <v>320.52029902079812</v>
      </c>
      <c r="H11" s="260"/>
    </row>
    <row r="12" spans="1:8" s="201" customFormat="1" ht="13.5">
      <c r="A12" s="215" t="s">
        <v>37</v>
      </c>
      <c r="B12" s="263">
        <v>2434.566693245195</v>
      </c>
      <c r="C12" s="263">
        <v>1888.7741586370798</v>
      </c>
      <c r="D12" s="263">
        <v>1744.4159254464071</v>
      </c>
      <c r="E12" s="263">
        <v>1393.4791025217601</v>
      </c>
      <c r="F12" s="263" t="s">
        <v>174</v>
      </c>
      <c r="G12" s="264" t="s">
        <v>174</v>
      </c>
      <c r="H12" s="260"/>
    </row>
    <row r="13" spans="1:8" s="201" customFormat="1" ht="13.5">
      <c r="A13" s="215" t="s">
        <v>189</v>
      </c>
      <c r="B13" s="261">
        <v>-6889.3941128606493</v>
      </c>
      <c r="C13" s="261">
        <v>-5868.4126000923106</v>
      </c>
      <c r="D13" s="261">
        <v>-5741.1957897626398</v>
      </c>
      <c r="E13" s="261">
        <v>-5192.7361323647801</v>
      </c>
      <c r="F13" s="261">
        <v>-5775.4499573820904</v>
      </c>
      <c r="G13" s="264">
        <v>-6001.0999845290989</v>
      </c>
      <c r="H13" s="260"/>
    </row>
    <row r="14" spans="1:8" s="201" customFormat="1" ht="13.5">
      <c r="A14" s="215" t="s">
        <v>40</v>
      </c>
      <c r="B14" s="263">
        <v>1199.8460639305094</v>
      </c>
      <c r="C14" s="263">
        <v>347.01304353564046</v>
      </c>
      <c r="D14" s="263">
        <v>1620.7253922507007</v>
      </c>
      <c r="E14" s="263">
        <v>2061.8513798838103</v>
      </c>
      <c r="F14" s="263">
        <v>2063.2639243588692</v>
      </c>
      <c r="G14" s="264">
        <v>1640.7777748422095</v>
      </c>
      <c r="H14" s="260"/>
    </row>
    <row r="15" spans="1:8" s="201" customFormat="1" ht="13.5">
      <c r="A15" s="215" t="s">
        <v>41</v>
      </c>
      <c r="B15" s="261">
        <v>-366.46824705044202</v>
      </c>
      <c r="C15" s="261">
        <v>-389.23744366247803</v>
      </c>
      <c r="D15" s="261">
        <v>-349.86796692878897</v>
      </c>
      <c r="E15" s="263" t="s">
        <v>174</v>
      </c>
      <c r="F15" s="263" t="s">
        <v>174</v>
      </c>
      <c r="G15" s="264" t="s">
        <v>174</v>
      </c>
      <c r="H15" s="260"/>
    </row>
    <row r="16" spans="1:8" s="201" customFormat="1" ht="13.5">
      <c r="A16" s="215" t="s">
        <v>42</v>
      </c>
      <c r="B16" s="263">
        <v>4299.4314543059008</v>
      </c>
      <c r="C16" s="263">
        <v>5713.0301938865014</v>
      </c>
      <c r="D16" s="263">
        <v>5533.6441340153997</v>
      </c>
      <c r="E16" s="263">
        <v>6628.8280091796696</v>
      </c>
      <c r="F16" s="263">
        <v>8457.9806679559988</v>
      </c>
      <c r="G16" s="264">
        <v>7002.4635351119996</v>
      </c>
      <c r="H16" s="260"/>
    </row>
    <row r="17" spans="1:8" s="201" customFormat="1" ht="13.5">
      <c r="A17" s="215" t="s">
        <v>240</v>
      </c>
      <c r="B17" s="263">
        <v>30992</v>
      </c>
      <c r="C17" s="263">
        <v>38110</v>
      </c>
      <c r="D17" s="263">
        <v>38490</v>
      </c>
      <c r="E17" s="263">
        <v>37599</v>
      </c>
      <c r="F17" s="263">
        <v>43866</v>
      </c>
      <c r="G17" s="264">
        <v>41943</v>
      </c>
      <c r="H17" s="260"/>
    </row>
    <row r="18" spans="1:8" s="201" customFormat="1" ht="13.5">
      <c r="A18" s="215" t="s">
        <v>43</v>
      </c>
      <c r="B18" s="263">
        <v>103.32560655725896</v>
      </c>
      <c r="C18" s="263">
        <v>19.336343107542007</v>
      </c>
      <c r="D18" s="263">
        <v>78.118525230986052</v>
      </c>
      <c r="E18" s="263">
        <v>163.45042318685199</v>
      </c>
      <c r="F18" s="263">
        <v>126.53205760900005</v>
      </c>
      <c r="G18" s="264">
        <v>166.89412560829004</v>
      </c>
      <c r="H18" s="260"/>
    </row>
    <row r="19" spans="1:8" s="201" customFormat="1" ht="13.5">
      <c r="A19" s="215" t="s">
        <v>44</v>
      </c>
      <c r="B19" s="263">
        <v>1703.2098507656992</v>
      </c>
      <c r="C19" s="263">
        <v>2649.5948843595997</v>
      </c>
      <c r="D19" s="263">
        <v>1246.3162979101398</v>
      </c>
      <c r="E19" s="263">
        <v>3529.4796426435396</v>
      </c>
      <c r="F19" s="263">
        <v>5109.4267652825502</v>
      </c>
      <c r="G19" s="264">
        <v>5758.9933898598001</v>
      </c>
      <c r="H19" s="260"/>
    </row>
    <row r="20" spans="1:8" s="201" customFormat="1" ht="13.5">
      <c r="A20" s="215" t="s">
        <v>45</v>
      </c>
      <c r="B20" s="263" t="s">
        <v>174</v>
      </c>
      <c r="C20" s="263" t="s">
        <v>174</v>
      </c>
      <c r="D20" s="263" t="s">
        <v>174</v>
      </c>
      <c r="E20" s="263" t="s">
        <v>174</v>
      </c>
      <c r="F20" s="263" t="s">
        <v>174</v>
      </c>
      <c r="G20" s="264" t="s">
        <v>174</v>
      </c>
      <c r="H20" s="260"/>
    </row>
    <row r="21" spans="1:8" s="201" customFormat="1" ht="13.5">
      <c r="A21" s="215" t="s">
        <v>46</v>
      </c>
      <c r="B21" s="261">
        <v>-668.70190797170005</v>
      </c>
      <c r="C21" s="261">
        <v>-470.00689249410004</v>
      </c>
      <c r="D21" s="261">
        <v>-139.66451709570106</v>
      </c>
      <c r="E21" s="261">
        <v>-177.12059178885704</v>
      </c>
      <c r="F21" s="261">
        <v>-127.49911250604998</v>
      </c>
      <c r="G21" s="262">
        <v>-138.07881393800403</v>
      </c>
      <c r="H21" s="260"/>
    </row>
    <row r="22" spans="1:8" s="201" customFormat="1" ht="13.5">
      <c r="A22" s="215" t="s">
        <v>47</v>
      </c>
      <c r="B22" s="263">
        <v>373.37429678640046</v>
      </c>
      <c r="C22" s="263">
        <v>209.63521921862048</v>
      </c>
      <c r="D22" s="263">
        <v>338.11212438686016</v>
      </c>
      <c r="E22" s="261">
        <v>-430.34421422026026</v>
      </c>
      <c r="F22" s="263">
        <v>103.02156619685957</v>
      </c>
      <c r="G22" s="264">
        <v>361.44933725936016</v>
      </c>
      <c r="H22" s="260"/>
    </row>
    <row r="23" spans="1:8" s="201" customFormat="1" ht="13.5">
      <c r="A23" s="215" t="s">
        <v>48</v>
      </c>
      <c r="B23" s="261">
        <v>-3697.7930819112007</v>
      </c>
      <c r="C23" s="263">
        <v>785.42555596180318</v>
      </c>
      <c r="D23" s="263">
        <v>731.09051381640165</v>
      </c>
      <c r="E23" s="263">
        <v>6235.0697079496022</v>
      </c>
      <c r="F23" s="261">
        <v>-1107.8226736997894</v>
      </c>
      <c r="G23" s="262">
        <v>-24754.370498764998</v>
      </c>
      <c r="H23" s="260"/>
    </row>
    <row r="24" spans="1:8" s="201" customFormat="1" ht="13.5">
      <c r="A24" s="215" t="s">
        <v>49</v>
      </c>
      <c r="B24" s="263">
        <v>104.03314442597699</v>
      </c>
      <c r="C24" s="263">
        <v>87.018960449206986</v>
      </c>
      <c r="D24" s="263">
        <v>15.177947704274999</v>
      </c>
      <c r="E24" s="263">
        <v>122.39325212347902</v>
      </c>
      <c r="F24" s="263">
        <v>148.77788720073596</v>
      </c>
      <c r="G24" s="264">
        <v>299.26081349196795</v>
      </c>
      <c r="H24" s="260"/>
    </row>
    <row r="25" spans="1:8" s="201" customFormat="1" ht="13.5">
      <c r="A25" s="215" t="s">
        <v>50</v>
      </c>
      <c r="B25" s="263">
        <v>7623.3192251887294</v>
      </c>
      <c r="C25" s="263">
        <v>9548.3365960554493</v>
      </c>
      <c r="D25" s="263">
        <v>9480.669053482261</v>
      </c>
      <c r="E25" s="263">
        <v>11327.56500550439</v>
      </c>
      <c r="F25" s="263">
        <v>10987.31430927142</v>
      </c>
      <c r="G25" s="264">
        <v>11859.289443848929</v>
      </c>
      <c r="H25" s="260"/>
    </row>
    <row r="26" spans="1:8" s="201" customFormat="1" ht="13.5">
      <c r="A26" s="215" t="s">
        <v>51</v>
      </c>
      <c r="B26" s="261">
        <v>-3588.5254154197992</v>
      </c>
      <c r="C26" s="261">
        <v>-3023.7424264115016</v>
      </c>
      <c r="D26" s="263">
        <v>1035.0669702765008</v>
      </c>
      <c r="E26" s="263">
        <v>109.17784975850009</v>
      </c>
      <c r="F26" s="263">
        <v>905.94023400700098</v>
      </c>
      <c r="G26" s="264">
        <v>1224.2023281071997</v>
      </c>
      <c r="H26" s="260"/>
    </row>
    <row r="27" spans="1:8" s="201" customFormat="1" ht="13.5">
      <c r="A27" s="215" t="s">
        <v>52</v>
      </c>
      <c r="B27" s="263">
        <v>21719.875996633673</v>
      </c>
      <c r="C27" s="263">
        <v>24690.15888756749</v>
      </c>
      <c r="D27" s="263">
        <v>28479.709610927497</v>
      </c>
      <c r="E27" s="263">
        <v>28868.364123176747</v>
      </c>
      <c r="F27" s="263">
        <v>29706.796024140403</v>
      </c>
      <c r="G27" s="264">
        <v>27652.65</v>
      </c>
      <c r="H27" s="260"/>
    </row>
    <row r="28" spans="1:8" s="201" customFormat="1" ht="13.5">
      <c r="A28" s="215" t="s">
        <v>53</v>
      </c>
      <c r="B28" s="263">
        <v>52.990000000000009</v>
      </c>
      <c r="C28" s="263">
        <v>72.91</v>
      </c>
      <c r="D28" s="263">
        <v>74.539999999999992</v>
      </c>
      <c r="E28" s="263">
        <v>107.53999999999999</v>
      </c>
      <c r="F28" s="263">
        <v>147.26999999999998</v>
      </c>
      <c r="G28" s="264">
        <v>159.69999999999999</v>
      </c>
      <c r="H28" s="260"/>
    </row>
    <row r="29" spans="1:8" s="201" customFormat="1" ht="13.5">
      <c r="A29" s="215" t="s">
        <v>55</v>
      </c>
      <c r="B29" s="263">
        <v>183.16790230240986</v>
      </c>
      <c r="C29" s="261">
        <v>-253.83841861702967</v>
      </c>
      <c r="D29" s="261">
        <v>-549.14835461958046</v>
      </c>
      <c r="E29" s="261">
        <v>-1795.3707962285907</v>
      </c>
      <c r="F29" s="261">
        <v>-1508.6289368431799</v>
      </c>
      <c r="G29" s="262">
        <v>-1035.5356511960999</v>
      </c>
      <c r="H29" s="260"/>
    </row>
    <row r="30" spans="1:8" s="201" customFormat="1" ht="13.5">
      <c r="A30" s="216" t="s">
        <v>56</v>
      </c>
      <c r="B30" s="265">
        <v>-568.66403341150146</v>
      </c>
      <c r="C30" s="265">
        <v>-676.65448894720214</v>
      </c>
      <c r="D30" s="265">
        <v>-482.54506237842122</v>
      </c>
      <c r="E30" s="265">
        <v>-324.8237261423277</v>
      </c>
      <c r="F30" s="265">
        <v>-266.17740826559441</v>
      </c>
      <c r="G30" s="266">
        <v>-301.77284751701865</v>
      </c>
      <c r="H30" s="267"/>
    </row>
    <row r="31" spans="1:8" s="201" customFormat="1" ht="13.5">
      <c r="A31" s="215" t="s">
        <v>57</v>
      </c>
      <c r="B31" s="263">
        <v>1929.9600165448805</v>
      </c>
      <c r="C31" s="263">
        <v>1623.8425819802696</v>
      </c>
      <c r="D31" s="263">
        <v>1417.1035668242303</v>
      </c>
      <c r="E31" s="263">
        <v>1612.08510638297</v>
      </c>
      <c r="F31" s="263" t="s">
        <v>174</v>
      </c>
      <c r="G31" s="264" t="s">
        <v>174</v>
      </c>
      <c r="H31" s="260"/>
    </row>
    <row r="32" spans="1:8" s="201" customFormat="1" ht="13.5">
      <c r="A32" s="215" t="s">
        <v>190</v>
      </c>
      <c r="B32" s="261">
        <v>-426.5640368409039</v>
      </c>
      <c r="C32" s="261">
        <v>-676.24645786949986</v>
      </c>
      <c r="D32" s="261">
        <v>-473.95912408294612</v>
      </c>
      <c r="E32" s="261">
        <v>-378.87237894968314</v>
      </c>
      <c r="F32" s="263" t="s">
        <v>174</v>
      </c>
      <c r="G32" s="264" t="s">
        <v>174</v>
      </c>
      <c r="H32" s="260"/>
    </row>
    <row r="33" spans="1:8" s="201" customFormat="1" ht="13.5">
      <c r="A33" s="215" t="s">
        <v>59</v>
      </c>
      <c r="B33" s="263" t="s">
        <v>174</v>
      </c>
      <c r="C33" s="263">
        <v>10557.926645972002</v>
      </c>
      <c r="D33" s="263">
        <v>9293.4080234885987</v>
      </c>
      <c r="E33" s="263">
        <v>11049.457007997502</v>
      </c>
      <c r="F33" s="263">
        <v>3283.5877315799007</v>
      </c>
      <c r="G33" s="264">
        <v>6062.4795322278005</v>
      </c>
      <c r="H33" s="260"/>
    </row>
    <row r="34" spans="1:8" s="201" customFormat="1" ht="13.5">
      <c r="A34" s="215" t="s">
        <v>60</v>
      </c>
      <c r="B34" s="261">
        <v>-2141.58359035586</v>
      </c>
      <c r="C34" s="263">
        <v>85.017904696050209</v>
      </c>
      <c r="D34" s="263">
        <v>202.60977058996968</v>
      </c>
      <c r="E34" s="263">
        <v>-357.48425992818011</v>
      </c>
      <c r="F34" s="263">
        <v>311.26994148647918</v>
      </c>
      <c r="G34" s="264">
        <v>1740.0916354954306</v>
      </c>
      <c r="H34" s="260"/>
    </row>
    <row r="35" spans="1:8" s="201" customFormat="1" ht="13.5">
      <c r="A35" s="215" t="s">
        <v>61</v>
      </c>
      <c r="B35" s="261">
        <v>-183.28224648783998</v>
      </c>
      <c r="C35" s="261">
        <v>-118.60635836318011</v>
      </c>
      <c r="D35" s="263">
        <v>283.74148084875992</v>
      </c>
      <c r="E35" s="263">
        <v>348.87515990383008</v>
      </c>
      <c r="F35" s="263">
        <v>63.905101190079904</v>
      </c>
      <c r="G35" s="264">
        <v>44.696730930990043</v>
      </c>
      <c r="H35" s="260"/>
    </row>
    <row r="36" spans="1:8" s="201" customFormat="1" ht="13.5">
      <c r="A36" s="215" t="s">
        <v>62</v>
      </c>
      <c r="B36" s="263">
        <v>12684.273774056801</v>
      </c>
      <c r="C36" s="263">
        <v>17827.707086011502</v>
      </c>
      <c r="D36" s="263">
        <v>20960.524680439397</v>
      </c>
      <c r="E36" s="263">
        <v>19758.916591601002</v>
      </c>
      <c r="F36" s="263">
        <v>22794.6760982497</v>
      </c>
      <c r="G36" s="264">
        <v>19780.138151953302</v>
      </c>
      <c r="H36" s="260"/>
    </row>
    <row r="37" spans="1:8" s="201" customFormat="1" ht="13.5">
      <c r="A37" s="215" t="s">
        <v>63</v>
      </c>
      <c r="B37" s="263">
        <v>74.567514562850192</v>
      </c>
      <c r="C37" s="263">
        <v>486.13982646655995</v>
      </c>
      <c r="D37" s="263">
        <v>304.22084535818976</v>
      </c>
      <c r="E37" s="263">
        <v>622.82788368596994</v>
      </c>
      <c r="F37" s="263">
        <v>861.81235697940019</v>
      </c>
      <c r="G37" s="264">
        <v>1227.0782864982898</v>
      </c>
      <c r="H37" s="260"/>
    </row>
    <row r="38" spans="1:8" s="201" customFormat="1" ht="13.5">
      <c r="A38" s="215" t="s">
        <v>191</v>
      </c>
      <c r="B38" s="261">
        <v>-258.52765386427996</v>
      </c>
      <c r="C38" s="263">
        <v>134.42593143629108</v>
      </c>
      <c r="D38" s="263">
        <v>397.79332560100295</v>
      </c>
      <c r="E38" s="263" t="s">
        <v>174</v>
      </c>
      <c r="F38" s="263" t="s">
        <v>174</v>
      </c>
      <c r="G38" s="264" t="s">
        <v>174</v>
      </c>
      <c r="H38" s="260"/>
    </row>
    <row r="39" spans="1:8" s="201" customFormat="1" ht="13.5">
      <c r="A39" s="215" t="s">
        <v>66</v>
      </c>
      <c r="B39" s="263">
        <v>7905.431745184349</v>
      </c>
      <c r="C39" s="263">
        <v>11621.4968134552</v>
      </c>
      <c r="D39" s="263">
        <v>10783.071174283799</v>
      </c>
      <c r="E39" s="263">
        <v>13058.597941911001</v>
      </c>
      <c r="F39" s="263">
        <v>11401.883895210201</v>
      </c>
      <c r="G39" s="264">
        <v>12218.839576996501</v>
      </c>
      <c r="H39" s="260"/>
    </row>
    <row r="40" spans="1:8" s="201" customFormat="1" ht="13.5">
      <c r="A40" s="215" t="s">
        <v>67</v>
      </c>
      <c r="B40" s="261">
        <v>-351.78381812480075</v>
      </c>
      <c r="C40" s="261">
        <v>-1232.1981902018997</v>
      </c>
      <c r="D40" s="261">
        <v>-491.70170580600097</v>
      </c>
      <c r="E40" s="261">
        <v>-154.91471615070259</v>
      </c>
      <c r="F40" s="261">
        <v>-3254.1064149186022</v>
      </c>
      <c r="G40" s="262">
        <v>-3662.3985705425002</v>
      </c>
      <c r="H40" s="260"/>
    </row>
    <row r="41" spans="1:8" s="201" customFormat="1" ht="13.5">
      <c r="A41" s="216" t="s">
        <v>192</v>
      </c>
      <c r="B41" s="263"/>
      <c r="C41" s="263"/>
      <c r="D41" s="263"/>
      <c r="E41" s="263"/>
      <c r="F41" s="263"/>
      <c r="G41" s="264"/>
      <c r="H41" s="257"/>
    </row>
    <row r="42" spans="1:8" s="201" customFormat="1" ht="13.5">
      <c r="A42" s="215" t="s">
        <v>71</v>
      </c>
      <c r="B42" s="263" t="s">
        <v>174</v>
      </c>
      <c r="C42" s="263" t="s">
        <v>174</v>
      </c>
      <c r="D42" s="263" t="s">
        <v>174</v>
      </c>
      <c r="E42" s="263" t="s">
        <v>174</v>
      </c>
      <c r="F42" s="263" t="s">
        <v>174</v>
      </c>
      <c r="G42" s="264" t="s">
        <v>174</v>
      </c>
      <c r="H42" s="257"/>
    </row>
    <row r="43" spans="1:8" s="201" customFormat="1" ht="13.5">
      <c r="A43" s="215" t="s">
        <v>200</v>
      </c>
      <c r="B43" s="261">
        <v>-3657.6338410972785</v>
      </c>
      <c r="C43" s="263" t="s">
        <v>174</v>
      </c>
      <c r="D43" s="261">
        <v>-4175.2306341595222</v>
      </c>
      <c r="E43" s="261">
        <v>-4068.6335236815603</v>
      </c>
      <c r="F43" s="261">
        <v>-4259.7668598524697</v>
      </c>
      <c r="G43" s="264" t="s">
        <v>174</v>
      </c>
      <c r="H43" s="257"/>
    </row>
    <row r="44" spans="1:8" s="201" customFormat="1" ht="13.5">
      <c r="A44" s="215" t="s">
        <v>194</v>
      </c>
      <c r="B44" s="261">
        <v>-81.150622477565207</v>
      </c>
      <c r="C44" s="261">
        <v>-88.240000000000009</v>
      </c>
      <c r="D44" s="261">
        <v>-28.83</v>
      </c>
      <c r="E44" s="263">
        <v>33.510000000000019</v>
      </c>
      <c r="F44" s="263" t="s">
        <v>174</v>
      </c>
      <c r="G44" s="264" t="s">
        <v>174</v>
      </c>
      <c r="H44" s="257"/>
    </row>
    <row r="45" spans="1:8" s="201" customFormat="1" ht="13.5">
      <c r="A45" s="215" t="s">
        <v>195</v>
      </c>
      <c r="B45" s="261">
        <v>-782.29611204274897</v>
      </c>
      <c r="C45" s="261">
        <v>-1322.7685673291051</v>
      </c>
      <c r="D45" s="261">
        <v>-1364.2511212138288</v>
      </c>
      <c r="E45" s="261">
        <v>-1695.0118267432379</v>
      </c>
      <c r="F45" s="261">
        <v>-1176.6175955035301</v>
      </c>
      <c r="G45" s="262">
        <v>-550.69720017152008</v>
      </c>
      <c r="H45" s="257"/>
    </row>
    <row r="46" spans="1:8" s="201" customFormat="1" ht="13.5">
      <c r="A46" s="215" t="s">
        <v>196</v>
      </c>
      <c r="B46" s="253" t="s">
        <v>174</v>
      </c>
      <c r="C46" s="253" t="s">
        <v>174</v>
      </c>
      <c r="D46" s="253" t="s">
        <v>174</v>
      </c>
      <c r="E46" s="253" t="s">
        <v>174</v>
      </c>
      <c r="F46" s="253" t="s">
        <v>174</v>
      </c>
      <c r="G46" s="254" t="s">
        <v>174</v>
      </c>
      <c r="H46" s="257"/>
    </row>
    <row r="47" spans="1:8" s="201" customFormat="1" ht="13.5">
      <c r="A47" s="217" t="s">
        <v>197</v>
      </c>
      <c r="B47" s="268" t="s">
        <v>174</v>
      </c>
      <c r="C47" s="268" t="s">
        <v>174</v>
      </c>
      <c r="D47" s="268" t="s">
        <v>174</v>
      </c>
      <c r="E47" s="268" t="s">
        <v>174</v>
      </c>
      <c r="F47" s="268" t="s">
        <v>174</v>
      </c>
      <c r="G47" s="269" t="s">
        <v>174</v>
      </c>
      <c r="H47" s="257"/>
    </row>
    <row r="48" spans="1:8" s="206" customFormat="1" ht="12.75">
      <c r="A48" s="205" t="s">
        <v>198</v>
      </c>
    </row>
    <row r="49" spans="1:1" s="206" customFormat="1" ht="12.75">
      <c r="A49" s="196" t="s">
        <v>199</v>
      </c>
    </row>
    <row r="50" spans="1:1" s="206" customFormat="1" ht="12.75">
      <c r="A50" s="207" t="s">
        <v>364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68BEE-BC1C-4321-9B01-B3B0CE779D2C}">
  <dimension ref="A5:O30"/>
  <sheetViews>
    <sheetView showGridLines="0" zoomScale="80" zoomScaleNormal="80" workbookViewId="0">
      <selection activeCell="G35" sqref="G35"/>
    </sheetView>
  </sheetViews>
  <sheetFormatPr baseColWidth="10" defaultRowHeight="15"/>
  <cols>
    <col min="1" max="1" width="40.7109375" customWidth="1"/>
    <col min="2" max="14" width="11.7109375" customWidth="1"/>
    <col min="15" max="15" width="20.7109375" customWidth="1"/>
  </cols>
  <sheetData>
    <row r="5" spans="1:15" s="17" customFormat="1" ht="44.45" customHeight="1">
      <c r="A5" s="426" t="s">
        <v>247</v>
      </c>
      <c r="B5" s="427"/>
      <c r="C5" s="427"/>
      <c r="D5" s="427"/>
      <c r="E5" s="427"/>
      <c r="F5" s="427"/>
      <c r="G5" s="427"/>
      <c r="H5" s="427"/>
      <c r="I5" s="427"/>
      <c r="J5" s="427"/>
      <c r="K5" s="427"/>
      <c r="L5" s="427"/>
      <c r="M5" s="427"/>
      <c r="N5" s="427"/>
      <c r="O5" s="428"/>
    </row>
    <row r="6" spans="1:15" s="17" customFormat="1" ht="27">
      <c r="A6" s="43" t="s">
        <v>243</v>
      </c>
      <c r="B6" s="379">
        <v>2008</v>
      </c>
      <c r="C6" s="379">
        <v>2009</v>
      </c>
      <c r="D6" s="379">
        <v>2010</v>
      </c>
      <c r="E6" s="379">
        <v>2011</v>
      </c>
      <c r="F6" s="379">
        <v>2012</v>
      </c>
      <c r="G6" s="379">
        <v>2013</v>
      </c>
      <c r="H6" s="379">
        <v>2014</v>
      </c>
      <c r="I6" s="379">
        <v>2015</v>
      </c>
      <c r="J6" s="379">
        <v>2016</v>
      </c>
      <c r="K6" s="379">
        <v>2017</v>
      </c>
      <c r="L6" s="379">
        <v>2018</v>
      </c>
      <c r="M6" s="379">
        <v>2019</v>
      </c>
      <c r="N6" s="379">
        <v>2020</v>
      </c>
      <c r="O6" s="40" t="s">
        <v>244</v>
      </c>
    </row>
    <row r="7" spans="1:15" s="17" customFormat="1" ht="15" customHeight="1">
      <c r="A7" s="44" t="s">
        <v>6</v>
      </c>
      <c r="B7" s="24">
        <v>10267</v>
      </c>
      <c r="C7" s="24">
        <v>10278</v>
      </c>
      <c r="D7" s="24">
        <v>10679</v>
      </c>
      <c r="E7" s="24">
        <v>10934</v>
      </c>
      <c r="F7" s="24">
        <v>10484</v>
      </c>
      <c r="G7" s="24">
        <v>10392</v>
      </c>
      <c r="H7" s="24">
        <v>9674</v>
      </c>
      <c r="I7" s="24">
        <v>9444</v>
      </c>
      <c r="J7" s="24">
        <v>8150</v>
      </c>
      <c r="K7" s="24">
        <v>7212</v>
      </c>
      <c r="L7" s="24">
        <v>5158</v>
      </c>
      <c r="M7" s="24">
        <v>3337</v>
      </c>
      <c r="N7" s="24">
        <v>921</v>
      </c>
      <c r="O7" s="25">
        <v>106930</v>
      </c>
    </row>
    <row r="8" spans="1:15" s="17" customFormat="1" ht="15" customHeight="1">
      <c r="A8" s="44" t="s">
        <v>3</v>
      </c>
      <c r="B8" s="24">
        <v>11375</v>
      </c>
      <c r="C8" s="24">
        <v>8768</v>
      </c>
      <c r="D8" s="24">
        <v>11247</v>
      </c>
      <c r="E8" s="24">
        <v>10643</v>
      </c>
      <c r="F8" s="24">
        <v>9962</v>
      </c>
      <c r="G8" s="24">
        <v>10709</v>
      </c>
      <c r="H8" s="24">
        <v>8061</v>
      </c>
      <c r="I8" s="24">
        <v>7580</v>
      </c>
      <c r="J8" s="24">
        <v>7635</v>
      </c>
      <c r="K8" s="24">
        <v>6505</v>
      </c>
      <c r="L8" s="24">
        <v>4174</v>
      </c>
      <c r="M8" s="24">
        <v>3045</v>
      </c>
      <c r="N8" s="24">
        <v>1013</v>
      </c>
      <c r="O8" s="25">
        <v>100717</v>
      </c>
    </row>
    <row r="9" spans="1:15" s="17" customFormat="1" ht="15" customHeight="1">
      <c r="A9" s="44" t="s">
        <v>21</v>
      </c>
      <c r="B9" s="24">
        <v>18761</v>
      </c>
      <c r="C9" s="24">
        <v>18419</v>
      </c>
      <c r="D9" s="24">
        <v>19189</v>
      </c>
      <c r="E9" s="24">
        <v>20417</v>
      </c>
      <c r="F9" s="24">
        <v>18521</v>
      </c>
      <c r="G9" s="24">
        <v>17253</v>
      </c>
      <c r="H9" s="24">
        <v>17032</v>
      </c>
      <c r="I9" s="24">
        <v>16899</v>
      </c>
      <c r="J9" s="24">
        <v>13191</v>
      </c>
      <c r="K9" s="24">
        <v>13993</v>
      </c>
      <c r="L9" s="24">
        <v>10349</v>
      </c>
      <c r="M9" s="24">
        <v>6249</v>
      </c>
      <c r="N9" s="24">
        <v>1973</v>
      </c>
      <c r="O9" s="25">
        <v>192246</v>
      </c>
    </row>
    <row r="10" spans="1:15" s="17" customFormat="1" ht="15" customHeight="1">
      <c r="A10" s="44" t="s">
        <v>16</v>
      </c>
      <c r="B10" s="24">
        <v>26492</v>
      </c>
      <c r="C10" s="24">
        <v>27256</v>
      </c>
      <c r="D10" s="24">
        <v>27586</v>
      </c>
      <c r="E10" s="24">
        <v>32895</v>
      </c>
      <c r="F10" s="24">
        <v>48443</v>
      </c>
      <c r="G10" s="24">
        <v>37445</v>
      </c>
      <c r="H10" s="24">
        <v>31441</v>
      </c>
      <c r="I10" s="24">
        <v>42725</v>
      </c>
      <c r="J10" s="24">
        <v>32131</v>
      </c>
      <c r="K10" s="24">
        <v>31087</v>
      </c>
      <c r="L10" s="24">
        <v>22160</v>
      </c>
      <c r="M10" s="24">
        <v>11239</v>
      </c>
      <c r="N10" s="24">
        <v>4000</v>
      </c>
      <c r="O10" s="25">
        <v>374900</v>
      </c>
    </row>
    <row r="11" spans="1:15" s="17" customFormat="1" ht="15" customHeight="1">
      <c r="A11" s="44" t="s">
        <v>7</v>
      </c>
      <c r="B11" s="24">
        <v>1749</v>
      </c>
      <c r="C11" s="24">
        <v>2688</v>
      </c>
      <c r="D11" s="24">
        <v>1858</v>
      </c>
      <c r="E11" s="24">
        <v>2683</v>
      </c>
      <c r="F11" s="24">
        <v>2015</v>
      </c>
      <c r="G11" s="24">
        <v>2455</v>
      </c>
      <c r="H11" s="24">
        <v>3530</v>
      </c>
      <c r="I11" s="24">
        <v>3368</v>
      </c>
      <c r="J11" s="24">
        <v>3715</v>
      </c>
      <c r="K11" s="24">
        <v>2169</v>
      </c>
      <c r="L11" s="24">
        <v>1991</v>
      </c>
      <c r="M11" s="24">
        <v>1344</v>
      </c>
      <c r="N11" s="24">
        <v>570</v>
      </c>
      <c r="O11" s="25">
        <v>30135</v>
      </c>
    </row>
    <row r="12" spans="1:15" s="17" customFormat="1" ht="15" customHeight="1">
      <c r="A12" s="44" t="s">
        <v>9</v>
      </c>
      <c r="B12" s="24">
        <v>1427</v>
      </c>
      <c r="C12" s="24">
        <v>1539</v>
      </c>
      <c r="D12" s="24">
        <v>1708</v>
      </c>
      <c r="E12" s="24">
        <v>1127</v>
      </c>
      <c r="F12" s="24">
        <v>1493</v>
      </c>
      <c r="G12" s="24">
        <v>933</v>
      </c>
      <c r="H12" s="24">
        <v>887</v>
      </c>
      <c r="I12" s="24">
        <v>1559</v>
      </c>
      <c r="J12" s="24">
        <v>1548</v>
      </c>
      <c r="K12" s="24">
        <v>1058</v>
      </c>
      <c r="L12" s="24">
        <v>860</v>
      </c>
      <c r="M12" s="24">
        <v>683</v>
      </c>
      <c r="N12" s="24">
        <v>155</v>
      </c>
      <c r="O12" s="25">
        <v>14977</v>
      </c>
    </row>
    <row r="13" spans="1:15" s="17" customFormat="1" ht="15" customHeight="1">
      <c r="A13" s="44" t="s">
        <v>13</v>
      </c>
      <c r="B13" s="24">
        <v>9845</v>
      </c>
      <c r="C13" s="24">
        <v>12490</v>
      </c>
      <c r="D13" s="24">
        <v>10684</v>
      </c>
      <c r="E13" s="24">
        <v>13580</v>
      </c>
      <c r="F13" s="24">
        <v>15853</v>
      </c>
      <c r="G13" s="24">
        <v>15482</v>
      </c>
      <c r="H13" s="24">
        <v>14015</v>
      </c>
      <c r="I13" s="24">
        <v>12662</v>
      </c>
      <c r="J13" s="24">
        <v>12032</v>
      </c>
      <c r="K13" s="24">
        <v>11923</v>
      </c>
      <c r="L13" s="24">
        <v>8773</v>
      </c>
      <c r="M13" s="24">
        <v>5955</v>
      </c>
      <c r="N13" s="24">
        <v>2212</v>
      </c>
      <c r="O13" s="25">
        <v>145506</v>
      </c>
    </row>
    <row r="14" spans="1:15" s="17" customFormat="1" ht="15" customHeight="1">
      <c r="A14" s="44" t="s">
        <v>1</v>
      </c>
      <c r="B14" s="24">
        <v>13924</v>
      </c>
      <c r="C14" s="24">
        <v>13613</v>
      </c>
      <c r="D14" s="24">
        <v>15002</v>
      </c>
      <c r="E14" s="24">
        <v>13834</v>
      </c>
      <c r="F14" s="24">
        <v>13829</v>
      </c>
      <c r="G14" s="24">
        <v>14785</v>
      </c>
      <c r="H14" s="24">
        <v>13559</v>
      </c>
      <c r="I14" s="24">
        <v>13757</v>
      </c>
      <c r="J14" s="24">
        <v>12288</v>
      </c>
      <c r="K14" s="24">
        <v>10806</v>
      </c>
      <c r="L14" s="24">
        <v>7672</v>
      </c>
      <c r="M14" s="24">
        <v>5674</v>
      </c>
      <c r="N14" s="24">
        <v>1673</v>
      </c>
      <c r="O14" s="25">
        <v>150416</v>
      </c>
    </row>
    <row r="15" spans="1:15" s="17" customFormat="1" ht="15" customHeight="1">
      <c r="A15" s="44" t="s">
        <v>12</v>
      </c>
      <c r="B15" s="24">
        <v>7872</v>
      </c>
      <c r="C15" s="24">
        <v>10187</v>
      </c>
      <c r="D15" s="24">
        <v>7294</v>
      </c>
      <c r="E15" s="24">
        <v>7802</v>
      </c>
      <c r="F15" s="24">
        <v>7581</v>
      </c>
      <c r="G15" s="24">
        <v>5861</v>
      </c>
      <c r="H15" s="24">
        <v>5642</v>
      </c>
      <c r="I15" s="24">
        <v>5695</v>
      </c>
      <c r="J15" s="24">
        <v>4993</v>
      </c>
      <c r="K15" s="24">
        <v>4187</v>
      </c>
      <c r="L15" s="24">
        <v>3101</v>
      </c>
      <c r="M15" s="24">
        <v>1876</v>
      </c>
      <c r="N15" s="24">
        <v>476</v>
      </c>
      <c r="O15" s="25">
        <v>72567</v>
      </c>
    </row>
    <row r="16" spans="1:15" s="17" customFormat="1" ht="15" customHeight="1">
      <c r="A16" s="44" t="s">
        <v>14</v>
      </c>
      <c r="B16" s="24">
        <v>5087</v>
      </c>
      <c r="C16" s="24">
        <v>5073</v>
      </c>
      <c r="D16" s="24">
        <v>5418</v>
      </c>
      <c r="E16" s="24">
        <v>5123</v>
      </c>
      <c r="F16" s="24">
        <v>3889</v>
      </c>
      <c r="G16" s="24">
        <v>4426</v>
      </c>
      <c r="H16" s="24">
        <v>4390</v>
      </c>
      <c r="I16" s="24">
        <v>4739</v>
      </c>
      <c r="J16" s="24">
        <v>4234</v>
      </c>
      <c r="K16" s="24">
        <v>3679</v>
      </c>
      <c r="L16" s="24">
        <v>2669</v>
      </c>
      <c r="M16" s="24">
        <v>1376</v>
      </c>
      <c r="N16" s="24">
        <v>532</v>
      </c>
      <c r="O16" s="25">
        <v>50635</v>
      </c>
    </row>
    <row r="17" spans="1:15" s="17" customFormat="1" ht="15" customHeight="1">
      <c r="A17" s="44" t="s">
        <v>5</v>
      </c>
      <c r="B17" s="24">
        <v>9671</v>
      </c>
      <c r="C17" s="24">
        <v>8255</v>
      </c>
      <c r="D17" s="24">
        <v>9156</v>
      </c>
      <c r="E17" s="24">
        <v>7513</v>
      </c>
      <c r="F17" s="24">
        <v>7707</v>
      </c>
      <c r="G17" s="24">
        <v>7056</v>
      </c>
      <c r="H17" s="24">
        <v>7962</v>
      </c>
      <c r="I17" s="24">
        <v>7963</v>
      </c>
      <c r="J17" s="24">
        <v>7253</v>
      </c>
      <c r="K17" s="24">
        <v>6905</v>
      </c>
      <c r="L17" s="24">
        <v>5046</v>
      </c>
      <c r="M17" s="24">
        <v>3617</v>
      </c>
      <c r="N17" s="24">
        <v>996</v>
      </c>
      <c r="O17" s="25">
        <v>89100</v>
      </c>
    </row>
    <row r="18" spans="1:15" s="17" customFormat="1" ht="15" customHeight="1">
      <c r="A18" s="44" t="s">
        <v>15</v>
      </c>
      <c r="B18" s="24">
        <v>2379</v>
      </c>
      <c r="C18" s="24">
        <v>1753</v>
      </c>
      <c r="D18" s="24">
        <v>2451</v>
      </c>
      <c r="E18" s="24">
        <v>3948</v>
      </c>
      <c r="F18" s="24">
        <v>2531</v>
      </c>
      <c r="G18" s="24">
        <v>2498</v>
      </c>
      <c r="H18" s="24">
        <v>1938</v>
      </c>
      <c r="I18" s="24">
        <v>1745</v>
      </c>
      <c r="J18" s="24">
        <v>1395</v>
      </c>
      <c r="K18" s="24">
        <v>1232</v>
      </c>
      <c r="L18" s="24">
        <v>1103</v>
      </c>
      <c r="M18" s="24">
        <v>614</v>
      </c>
      <c r="N18" s="24">
        <v>291</v>
      </c>
      <c r="O18" s="25">
        <v>23878</v>
      </c>
    </row>
    <row r="19" spans="1:15" s="17" customFormat="1" ht="15" customHeight="1">
      <c r="A19" s="44" t="s">
        <v>17</v>
      </c>
      <c r="B19" s="24">
        <v>4385</v>
      </c>
      <c r="C19" s="24">
        <v>6011</v>
      </c>
      <c r="D19" s="24">
        <v>3677</v>
      </c>
      <c r="E19" s="24">
        <v>4550</v>
      </c>
      <c r="F19" s="24">
        <v>4000</v>
      </c>
      <c r="G19" s="24">
        <v>4801</v>
      </c>
      <c r="H19" s="24">
        <v>3606</v>
      </c>
      <c r="I19" s="24">
        <v>3854</v>
      </c>
      <c r="J19" s="24">
        <v>3217</v>
      </c>
      <c r="K19" s="24">
        <v>2657</v>
      </c>
      <c r="L19" s="24">
        <v>2026</v>
      </c>
      <c r="M19" s="24">
        <v>1230</v>
      </c>
      <c r="N19" s="24">
        <v>386</v>
      </c>
      <c r="O19" s="25">
        <v>44400</v>
      </c>
    </row>
    <row r="20" spans="1:15" s="17" customFormat="1" ht="15" customHeight="1">
      <c r="A20" s="44" t="s">
        <v>2</v>
      </c>
      <c r="B20" s="24">
        <v>5551</v>
      </c>
      <c r="C20" s="24">
        <v>6747</v>
      </c>
      <c r="D20" s="24">
        <v>5645</v>
      </c>
      <c r="E20" s="24">
        <v>7904</v>
      </c>
      <c r="F20" s="24">
        <v>6310</v>
      </c>
      <c r="G20" s="24">
        <v>8879</v>
      </c>
      <c r="H20" s="24">
        <v>8123</v>
      </c>
      <c r="I20" s="24">
        <v>11193</v>
      </c>
      <c r="J20" s="24">
        <v>10949</v>
      </c>
      <c r="K20" s="24">
        <v>5506</v>
      </c>
      <c r="L20" s="24">
        <v>3406</v>
      </c>
      <c r="M20" s="24">
        <v>1971</v>
      </c>
      <c r="N20" s="24">
        <v>634</v>
      </c>
      <c r="O20" s="25">
        <v>82818</v>
      </c>
    </row>
    <row r="21" spans="1:15" s="17" customFormat="1" ht="15" customHeight="1">
      <c r="A21" s="44" t="s">
        <v>18</v>
      </c>
      <c r="B21" s="24">
        <v>629</v>
      </c>
      <c r="C21" s="24">
        <v>1321</v>
      </c>
      <c r="D21" s="24">
        <v>133</v>
      </c>
      <c r="E21" s="24">
        <v>122</v>
      </c>
      <c r="F21" s="24">
        <v>1015</v>
      </c>
      <c r="G21" s="24">
        <v>1096</v>
      </c>
      <c r="H21" s="24">
        <v>413</v>
      </c>
      <c r="I21" s="24">
        <v>535</v>
      </c>
      <c r="J21" s="24">
        <v>206</v>
      </c>
      <c r="K21" s="24">
        <v>135</v>
      </c>
      <c r="L21" s="24">
        <v>308</v>
      </c>
      <c r="M21" s="24">
        <v>159</v>
      </c>
      <c r="N21" s="24">
        <v>29</v>
      </c>
      <c r="O21" s="25">
        <v>6101</v>
      </c>
    </row>
    <row r="22" spans="1:15" s="17" customFormat="1" ht="15" customHeight="1">
      <c r="A22" s="44" t="s">
        <v>19</v>
      </c>
      <c r="B22" s="24">
        <v>8169</v>
      </c>
      <c r="C22" s="24">
        <v>5589</v>
      </c>
      <c r="D22" s="24">
        <v>5105</v>
      </c>
      <c r="E22" s="24">
        <v>6459</v>
      </c>
      <c r="F22" s="24">
        <v>5719</v>
      </c>
      <c r="G22" s="24">
        <v>5364</v>
      </c>
      <c r="H22" s="24">
        <v>4535</v>
      </c>
      <c r="I22" s="24">
        <v>4373</v>
      </c>
      <c r="J22" s="24">
        <v>4094</v>
      </c>
      <c r="K22" s="24">
        <v>3702</v>
      </c>
      <c r="L22" s="24">
        <v>2219</v>
      </c>
      <c r="M22" s="24">
        <v>2097</v>
      </c>
      <c r="N22" s="24">
        <v>429</v>
      </c>
      <c r="O22" s="25">
        <v>57854</v>
      </c>
    </row>
    <row r="23" spans="1:15" s="17" customFormat="1" ht="15" customHeight="1">
      <c r="A23" s="44" t="s">
        <v>10</v>
      </c>
      <c r="B23" s="24">
        <v>4750</v>
      </c>
      <c r="C23" s="24">
        <v>3738</v>
      </c>
      <c r="D23" s="24">
        <v>4406</v>
      </c>
      <c r="E23" s="24">
        <v>3846</v>
      </c>
      <c r="F23" s="24">
        <v>3963</v>
      </c>
      <c r="G23" s="24">
        <v>3383</v>
      </c>
      <c r="H23" s="24">
        <v>3754</v>
      </c>
      <c r="I23" s="24">
        <v>2935</v>
      </c>
      <c r="J23" s="24">
        <v>3028</v>
      </c>
      <c r="K23" s="24">
        <v>2998</v>
      </c>
      <c r="L23" s="24">
        <v>1978</v>
      </c>
      <c r="M23" s="24">
        <v>1112</v>
      </c>
      <c r="N23" s="24">
        <v>296</v>
      </c>
      <c r="O23" s="25">
        <v>40187</v>
      </c>
    </row>
    <row r="24" spans="1:15" s="17" customFormat="1" ht="15" customHeight="1">
      <c r="A24" s="44" t="s">
        <v>11</v>
      </c>
      <c r="B24" s="24">
        <v>17713</v>
      </c>
      <c r="C24" s="24">
        <v>17245</v>
      </c>
      <c r="D24" s="24">
        <v>19812</v>
      </c>
      <c r="E24" s="24">
        <v>23891</v>
      </c>
      <c r="F24" s="24">
        <v>34032</v>
      </c>
      <c r="G24" s="24">
        <v>26687</v>
      </c>
      <c r="H24" s="24">
        <v>20014</v>
      </c>
      <c r="I24" s="24">
        <v>17531</v>
      </c>
      <c r="J24" s="24">
        <v>19812</v>
      </c>
      <c r="K24" s="24">
        <v>11942</v>
      </c>
      <c r="L24" s="24">
        <v>10414</v>
      </c>
      <c r="M24" s="24">
        <v>6473</v>
      </c>
      <c r="N24" s="24">
        <v>1969</v>
      </c>
      <c r="O24" s="25">
        <v>227535</v>
      </c>
    </row>
    <row r="25" spans="1:15" s="17" customFormat="1" ht="15" customHeight="1">
      <c r="A25" s="44" t="s">
        <v>4</v>
      </c>
      <c r="B25" s="24">
        <v>20221</v>
      </c>
      <c r="C25" s="24">
        <v>18562</v>
      </c>
      <c r="D25" s="24">
        <v>17609</v>
      </c>
      <c r="E25" s="24">
        <v>20964</v>
      </c>
      <c r="F25" s="24">
        <v>18245</v>
      </c>
      <c r="G25" s="24">
        <v>16866</v>
      </c>
      <c r="H25" s="24">
        <v>18402</v>
      </c>
      <c r="I25" s="24">
        <v>15463</v>
      </c>
      <c r="J25" s="24">
        <v>12784</v>
      </c>
      <c r="K25" s="24">
        <v>11772</v>
      </c>
      <c r="L25" s="24">
        <v>7874</v>
      </c>
      <c r="M25" s="24">
        <v>4652</v>
      </c>
      <c r="N25" s="24">
        <v>1238</v>
      </c>
      <c r="O25" s="25">
        <v>184652</v>
      </c>
    </row>
    <row r="26" spans="1:15" s="17" customFormat="1" ht="15" customHeight="1">
      <c r="A26" s="44" t="s">
        <v>20</v>
      </c>
      <c r="B26" s="24">
        <v>3214</v>
      </c>
      <c r="C26" s="24">
        <v>3144</v>
      </c>
      <c r="D26" s="24">
        <v>5171</v>
      </c>
      <c r="E26" s="24">
        <v>3981</v>
      </c>
      <c r="F26" s="24">
        <v>1731</v>
      </c>
      <c r="G26" s="24">
        <v>2295</v>
      </c>
      <c r="H26" s="24">
        <v>2759</v>
      </c>
      <c r="I26" s="24">
        <v>2001</v>
      </c>
      <c r="J26" s="24">
        <v>2562</v>
      </c>
      <c r="K26" s="24">
        <v>2535</v>
      </c>
      <c r="L26" s="24">
        <v>1347</v>
      </c>
      <c r="M26" s="24">
        <v>800</v>
      </c>
      <c r="N26" s="24">
        <v>229</v>
      </c>
      <c r="O26" s="25">
        <v>31769</v>
      </c>
    </row>
    <row r="27" spans="1:15" s="17" customFormat="1" ht="15" customHeight="1">
      <c r="A27" s="44" t="s">
        <v>8</v>
      </c>
      <c r="B27" s="24">
        <v>6810</v>
      </c>
      <c r="C27" s="24">
        <v>6932</v>
      </c>
      <c r="D27" s="24">
        <v>6302</v>
      </c>
      <c r="E27" s="24">
        <v>6588</v>
      </c>
      <c r="F27" s="24">
        <v>6989</v>
      </c>
      <c r="G27" s="24">
        <v>6354</v>
      </c>
      <c r="H27" s="24">
        <v>5889</v>
      </c>
      <c r="I27" s="24">
        <v>4958</v>
      </c>
      <c r="J27" s="24">
        <v>5185</v>
      </c>
      <c r="K27" s="24">
        <v>3829</v>
      </c>
      <c r="L27" s="24">
        <v>3248</v>
      </c>
      <c r="M27" s="24">
        <v>1534</v>
      </c>
      <c r="N27" s="24">
        <v>652</v>
      </c>
      <c r="O27" s="25">
        <v>65270</v>
      </c>
    </row>
    <row r="28" spans="1:15" s="17" customFormat="1" ht="15" customHeight="1">
      <c r="A28" s="44" t="s">
        <v>245</v>
      </c>
      <c r="B28" s="24">
        <v>6876</v>
      </c>
      <c r="C28" s="24">
        <v>8471</v>
      </c>
      <c r="D28" s="24">
        <v>9315</v>
      </c>
      <c r="E28" s="24">
        <v>8303</v>
      </c>
      <c r="F28" s="24">
        <v>6725</v>
      </c>
      <c r="G28" s="24">
        <v>7704</v>
      </c>
      <c r="H28" s="24">
        <v>7787</v>
      </c>
      <c r="I28" s="24">
        <v>9836</v>
      </c>
      <c r="J28" s="24">
        <v>8725</v>
      </c>
      <c r="K28" s="24">
        <v>10563</v>
      </c>
      <c r="L28" s="24">
        <v>5356</v>
      </c>
      <c r="M28" s="24">
        <v>4193</v>
      </c>
      <c r="N28" s="24">
        <v>1013</v>
      </c>
      <c r="O28" s="25">
        <v>94867</v>
      </c>
    </row>
    <row r="29" spans="1:15" s="17" customFormat="1" ht="15" customHeight="1">
      <c r="A29" s="45" t="s">
        <v>0</v>
      </c>
      <c r="B29" s="27">
        <v>197167</v>
      </c>
      <c r="C29" s="27">
        <v>198079</v>
      </c>
      <c r="D29" s="27">
        <v>199447</v>
      </c>
      <c r="E29" s="27">
        <v>217107</v>
      </c>
      <c r="F29" s="27">
        <v>231037</v>
      </c>
      <c r="G29" s="27">
        <v>212724</v>
      </c>
      <c r="H29" s="27">
        <v>193413</v>
      </c>
      <c r="I29" s="27">
        <v>200815</v>
      </c>
      <c r="J29" s="27">
        <v>179127</v>
      </c>
      <c r="K29" s="27">
        <v>156395</v>
      </c>
      <c r="L29" s="27">
        <v>111232</v>
      </c>
      <c r="M29" s="27">
        <v>69230</v>
      </c>
      <c r="N29" s="27">
        <v>21687</v>
      </c>
      <c r="O29" s="28">
        <v>2187460</v>
      </c>
    </row>
    <row r="30" spans="1:15" s="29" customFormat="1" ht="38.1" customHeight="1">
      <c r="A30" s="425" t="s">
        <v>246</v>
      </c>
      <c r="B30" s="425"/>
      <c r="C30" s="425"/>
      <c r="D30" s="425"/>
      <c r="E30" s="425"/>
      <c r="F30" s="425"/>
      <c r="G30" s="425"/>
      <c r="H30" s="425"/>
      <c r="I30" s="425"/>
      <c r="J30" s="425"/>
      <c r="K30" s="425"/>
      <c r="L30" s="425"/>
      <c r="M30" s="425"/>
      <c r="N30" s="425"/>
      <c r="O30" s="425"/>
    </row>
  </sheetData>
  <mergeCells count="2">
    <mergeCell ref="A5:O5"/>
    <mergeCell ref="A30:O30"/>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C892C-F268-47BE-9370-B7A801BA7896}">
  <dimension ref="A5:H49"/>
  <sheetViews>
    <sheetView showGridLines="0" tabSelected="1" zoomScale="80" zoomScaleNormal="80" workbookViewId="0">
      <selection activeCell="M24" sqref="M24"/>
    </sheetView>
  </sheetViews>
  <sheetFormatPr baseColWidth="10" defaultColWidth="11.42578125" defaultRowHeight="18.75"/>
  <cols>
    <col min="1" max="1" width="41" style="6" customWidth="1"/>
    <col min="2" max="7" width="16.85546875" style="6" customWidth="1"/>
    <col min="8" max="16384" width="11.42578125" style="6"/>
  </cols>
  <sheetData>
    <row r="5" spans="1:7">
      <c r="A5" s="176" t="s">
        <v>205</v>
      </c>
      <c r="B5" s="177"/>
      <c r="C5" s="177"/>
      <c r="D5" s="177"/>
      <c r="E5" s="274"/>
      <c r="F5" s="274"/>
      <c r="G5" s="275"/>
    </row>
    <row r="6" spans="1:7" s="201" customFormat="1" ht="13.5">
      <c r="A6" s="213" t="s">
        <v>32</v>
      </c>
      <c r="B6" s="200">
        <v>2010</v>
      </c>
      <c r="C6" s="200">
        <v>2011</v>
      </c>
      <c r="D6" s="200">
        <v>2012</v>
      </c>
      <c r="E6" s="200">
        <v>2013</v>
      </c>
      <c r="F6" s="200">
        <v>2014</v>
      </c>
      <c r="G6" s="245">
        <v>2015</v>
      </c>
    </row>
    <row r="7" spans="1:7" s="201" customFormat="1" ht="13.5">
      <c r="A7" s="214" t="s">
        <v>33</v>
      </c>
      <c r="B7" s="270">
        <v>1.2883928048280322</v>
      </c>
      <c r="C7" s="270">
        <v>1.292629404930941</v>
      </c>
      <c r="D7" s="270">
        <v>1.2767001474382602</v>
      </c>
      <c r="E7" s="270">
        <v>1.2376259044688571</v>
      </c>
      <c r="F7" s="270">
        <v>1.3293936996882412</v>
      </c>
      <c r="G7" s="276">
        <v>1.3368833849329189</v>
      </c>
    </row>
    <row r="8" spans="1:7" s="201" customFormat="1" ht="13.5">
      <c r="A8" s="215" t="s">
        <v>34</v>
      </c>
      <c r="B8" s="183">
        <v>0.62704197034430775</v>
      </c>
      <c r="C8" s="183">
        <v>0.57298372936907449</v>
      </c>
      <c r="D8" s="183">
        <v>0.54589392264286918</v>
      </c>
      <c r="E8" s="183">
        <v>0.50892675999188519</v>
      </c>
      <c r="F8" s="183">
        <v>0.54093223658441003</v>
      </c>
      <c r="G8" s="184">
        <v>0.567713350028896</v>
      </c>
    </row>
    <row r="9" spans="1:7" s="201" customFormat="1" ht="13.5">
      <c r="A9" s="215" t="s">
        <v>35</v>
      </c>
      <c r="B9" s="183">
        <v>1.7704778156996595</v>
      </c>
      <c r="C9" s="183">
        <v>1.7684602841835566</v>
      </c>
      <c r="D9" s="183">
        <v>1.6202024059576154</v>
      </c>
      <c r="E9" s="183">
        <v>1.5181451612903176</v>
      </c>
      <c r="F9" s="183">
        <v>1.5602881302850007</v>
      </c>
      <c r="G9" s="184">
        <v>1.5862873134328315</v>
      </c>
    </row>
    <row r="10" spans="1:7" s="201" customFormat="1" ht="13.5">
      <c r="A10" s="215" t="s">
        <v>36</v>
      </c>
      <c r="B10" s="183">
        <v>1.1808157300385298</v>
      </c>
      <c r="C10" s="183">
        <v>1.1538556599110181</v>
      </c>
      <c r="D10" s="183">
        <v>1.1659037737768274</v>
      </c>
      <c r="E10" s="183">
        <v>1.191442067240901</v>
      </c>
      <c r="F10" s="183">
        <v>1.0519423832387598</v>
      </c>
      <c r="G10" s="184">
        <v>1.0183154826034631</v>
      </c>
    </row>
    <row r="11" spans="1:7" s="201" customFormat="1" ht="13.5">
      <c r="A11" s="215" t="s">
        <v>37</v>
      </c>
      <c r="B11" s="183">
        <v>5.3018867924528381</v>
      </c>
      <c r="C11" s="183">
        <v>3.4722222222222223</v>
      </c>
      <c r="D11" s="183">
        <v>2.954035874439465</v>
      </c>
      <c r="E11" s="183">
        <v>2.1352848101265853</v>
      </c>
      <c r="F11" s="183" t="s">
        <v>174</v>
      </c>
      <c r="G11" s="184" t="s">
        <v>174</v>
      </c>
    </row>
    <row r="12" spans="1:7" s="201" customFormat="1" ht="13.5">
      <c r="A12" s="215" t="s">
        <v>189</v>
      </c>
      <c r="B12" s="183">
        <v>0.32683231877119068</v>
      </c>
      <c r="C12" s="183">
        <v>0.40725985031059059</v>
      </c>
      <c r="D12" s="183">
        <v>0.48052841114730144</v>
      </c>
      <c r="E12" s="183">
        <v>0.56865115119053045</v>
      </c>
      <c r="F12" s="183">
        <v>0.62834942245624481</v>
      </c>
      <c r="G12" s="184">
        <v>0.63427996890809202</v>
      </c>
    </row>
    <row r="13" spans="1:7" s="201" customFormat="1" ht="13.5">
      <c r="A13" s="215" t="s">
        <v>40</v>
      </c>
      <c r="B13" s="183">
        <v>1.2328751855609612</v>
      </c>
      <c r="C13" s="183">
        <v>1.0488198141992005</v>
      </c>
      <c r="D13" s="183">
        <v>1.242433947600206</v>
      </c>
      <c r="E13" s="183">
        <v>1.3240339144304223</v>
      </c>
      <c r="F13" s="183">
        <v>1.3104807357160095</v>
      </c>
      <c r="G13" s="184">
        <v>1.2714018783498069</v>
      </c>
    </row>
    <row r="14" spans="1:7" s="201" customFormat="1" ht="13.5">
      <c r="A14" s="215" t="s">
        <v>41</v>
      </c>
      <c r="B14" s="183">
        <v>0.42015926236378853</v>
      </c>
      <c r="C14" s="183">
        <v>0.43616592831252432</v>
      </c>
      <c r="D14" s="183">
        <v>0.47513492675404828</v>
      </c>
      <c r="E14" s="183" t="s">
        <v>174</v>
      </c>
      <c r="F14" s="183" t="s">
        <v>174</v>
      </c>
      <c r="G14" s="184" t="s">
        <v>174</v>
      </c>
    </row>
    <row r="15" spans="1:7" s="201" customFormat="1" ht="13.5">
      <c r="A15" s="215" t="s">
        <v>42</v>
      </c>
      <c r="B15" s="183">
        <v>1.3993981992221363</v>
      </c>
      <c r="C15" s="183">
        <v>1.4764894636938961</v>
      </c>
      <c r="D15" s="183">
        <v>1.5224334352925031</v>
      </c>
      <c r="E15" s="183">
        <v>1.6946797369731375</v>
      </c>
      <c r="F15" s="183">
        <v>1.7882866897236513</v>
      </c>
      <c r="G15" s="184">
        <v>1.6934989954215141</v>
      </c>
    </row>
    <row r="16" spans="1:7" s="201" customFormat="1" ht="13.5">
      <c r="A16" s="215" t="s">
        <v>240</v>
      </c>
      <c r="B16" s="183">
        <v>1.4454345545223277</v>
      </c>
      <c r="C16" s="183">
        <v>1.4657443844254883</v>
      </c>
      <c r="D16" s="183">
        <v>1.4572996863416026</v>
      </c>
      <c r="E16" s="183">
        <v>1.4276501364877161</v>
      </c>
      <c r="F16" s="183">
        <v>1.4849268729479654</v>
      </c>
      <c r="G16" s="184">
        <v>1.4718475436208389</v>
      </c>
    </row>
    <row r="17" spans="1:8" s="201" customFormat="1" ht="13.5">
      <c r="A17" s="215" t="s">
        <v>43</v>
      </c>
      <c r="B17" s="183">
        <v>1.5398995526053922</v>
      </c>
      <c r="C17" s="183">
        <v>1.0565585322276714</v>
      </c>
      <c r="D17" s="183">
        <v>1.252727766146579</v>
      </c>
      <c r="E17" s="183">
        <v>1.5545250659079697</v>
      </c>
      <c r="F17" s="183">
        <v>1.3464282260110461</v>
      </c>
      <c r="G17" s="184">
        <v>1.6005127002789332</v>
      </c>
    </row>
    <row r="18" spans="1:8" s="201" customFormat="1" ht="13.5">
      <c r="A18" s="215" t="s">
        <v>44</v>
      </c>
      <c r="B18" s="183">
        <v>1.2192294578929426</v>
      </c>
      <c r="C18" s="183">
        <v>1.3252559726962485</v>
      </c>
      <c r="D18" s="183">
        <v>1.140865524252108</v>
      </c>
      <c r="E18" s="183">
        <v>1.4586471198811846</v>
      </c>
      <c r="F18" s="183">
        <v>1.7787887146442907</v>
      </c>
      <c r="G18" s="184">
        <v>2.1466512444537722</v>
      </c>
    </row>
    <row r="19" spans="1:8" s="201" customFormat="1" ht="13.5">
      <c r="A19" s="215" t="s">
        <v>45</v>
      </c>
      <c r="B19" s="183" t="s">
        <v>174</v>
      </c>
      <c r="C19" s="183" t="s">
        <v>174</v>
      </c>
      <c r="D19" s="183" t="s">
        <v>174</v>
      </c>
      <c r="E19" s="183" t="s">
        <v>174</v>
      </c>
      <c r="F19" s="183" t="s">
        <v>174</v>
      </c>
      <c r="G19" s="184" t="s">
        <v>174</v>
      </c>
    </row>
    <row r="20" spans="1:8" s="201" customFormat="1" ht="13.5">
      <c r="A20" s="215" t="s">
        <v>46</v>
      </c>
      <c r="B20" s="183">
        <v>0.51679586563307323</v>
      </c>
      <c r="C20" s="183">
        <v>0.62907084218525111</v>
      </c>
      <c r="D20" s="183">
        <v>0.82841357537490146</v>
      </c>
      <c r="E20" s="183">
        <v>0.81389508928571452</v>
      </c>
      <c r="F20" s="183">
        <v>0.88860554074417497</v>
      </c>
      <c r="G20" s="184">
        <v>0.85475968268782088</v>
      </c>
    </row>
    <row r="21" spans="1:8" s="201" customFormat="1" ht="13.5">
      <c r="A21" s="215" t="s">
        <v>47</v>
      </c>
      <c r="B21" s="183">
        <v>1.0979427580974652</v>
      </c>
      <c r="C21" s="183">
        <v>1.0483000295405904</v>
      </c>
      <c r="D21" s="183">
        <v>1.0833223687135043</v>
      </c>
      <c r="E21" s="183">
        <v>0.91740543138071107</v>
      </c>
      <c r="F21" s="183">
        <v>1.0213689670753356</v>
      </c>
      <c r="G21" s="184">
        <v>1.0946919085868603</v>
      </c>
    </row>
    <row r="22" spans="1:8" s="201" customFormat="1" ht="13.5">
      <c r="A22" s="215" t="s">
        <v>48</v>
      </c>
      <c r="B22" s="183">
        <v>0.91704548830852461</v>
      </c>
      <c r="C22" s="183">
        <v>1.0160625444207538</v>
      </c>
      <c r="D22" s="183">
        <v>1.0134516091951995</v>
      </c>
      <c r="E22" s="183">
        <v>1.1087490157936182</v>
      </c>
      <c r="F22" s="183">
        <v>0.98553636694323699</v>
      </c>
      <c r="G22" s="184">
        <v>0.74763977613206012</v>
      </c>
    </row>
    <row r="23" spans="1:8" s="201" customFormat="1" ht="13.5">
      <c r="A23" s="215" t="s">
        <v>49</v>
      </c>
      <c r="B23" s="183">
        <v>1.5810177359076711</v>
      </c>
      <c r="C23" s="183">
        <v>1.4043827974398935</v>
      </c>
      <c r="D23" s="183">
        <v>1.0634754523691692</v>
      </c>
      <c r="E23" s="183">
        <v>1.608773001139876</v>
      </c>
      <c r="F23" s="183">
        <v>1.5046287555081745</v>
      </c>
      <c r="G23" s="184">
        <v>2.2274001989802299</v>
      </c>
    </row>
    <row r="24" spans="1:8" s="201" customFormat="1" ht="13.5">
      <c r="A24" s="215" t="s">
        <v>50</v>
      </c>
      <c r="B24" s="183">
        <v>4.0567110987951711</v>
      </c>
      <c r="C24" s="183">
        <v>4.6243647450334189</v>
      </c>
      <c r="D24" s="183">
        <v>3.5899780910969072</v>
      </c>
      <c r="E24" s="183">
        <v>4.5057482662989496</v>
      </c>
      <c r="F24" s="183">
        <v>3.8974193490170714</v>
      </c>
      <c r="G24" s="184">
        <v>4.3765456936491862</v>
      </c>
    </row>
    <row r="25" spans="1:8" s="201" customFormat="1" ht="13.5">
      <c r="A25" s="215" t="s">
        <v>51</v>
      </c>
      <c r="B25" s="183">
        <v>0.74119053777771293</v>
      </c>
      <c r="C25" s="183">
        <v>0.8010890267079851</v>
      </c>
      <c r="D25" s="183">
        <v>1.0808218448307971</v>
      </c>
      <c r="E25" s="183">
        <v>1.0076484739662772</v>
      </c>
      <c r="F25" s="183">
        <v>1.0636268778657683</v>
      </c>
      <c r="G25" s="184">
        <v>1.1018834086512166</v>
      </c>
    </row>
    <row r="26" spans="1:8" s="201" customFormat="1" ht="13.5">
      <c r="A26" s="215" t="s">
        <v>52</v>
      </c>
      <c r="B26" s="183">
        <v>4.5968230611051437</v>
      </c>
      <c r="C26" s="183">
        <v>5.7508149291156379</v>
      </c>
      <c r="D26" s="183">
        <v>6.0651395225984528</v>
      </c>
      <c r="E26" s="183">
        <v>5.8765588516812581</v>
      </c>
      <c r="F26" s="183">
        <v>7.1345106179769813</v>
      </c>
      <c r="G26" s="184">
        <v>6.5541573855179944</v>
      </c>
    </row>
    <row r="27" spans="1:8" s="201" customFormat="1" ht="13.5">
      <c r="A27" s="215" t="s">
        <v>53</v>
      </c>
      <c r="B27" s="183">
        <v>1.3921118839721771</v>
      </c>
      <c r="C27" s="183">
        <v>1.3999890278692122</v>
      </c>
      <c r="D27" s="183">
        <v>1.4496320424659186</v>
      </c>
      <c r="E27" s="183">
        <v>1.5664770332911926</v>
      </c>
      <c r="F27" s="183">
        <v>1.8672123424802731</v>
      </c>
      <c r="G27" s="184">
        <v>2.0212303363601483</v>
      </c>
    </row>
    <row r="28" spans="1:8" s="201" customFormat="1" ht="13.5">
      <c r="A28" s="215" t="s">
        <v>55</v>
      </c>
      <c r="B28" s="183">
        <v>1.0840065601652202</v>
      </c>
      <c r="C28" s="183">
        <v>0.92051538762895579</v>
      </c>
      <c r="D28" s="183">
        <v>0.89012040758238031</v>
      </c>
      <c r="E28" s="183">
        <v>0.73357764905229028</v>
      </c>
      <c r="F28" s="183">
        <v>0.79079351645723317</v>
      </c>
      <c r="G28" s="184">
        <v>0.82753652634884267</v>
      </c>
    </row>
    <row r="29" spans="1:8" s="201" customFormat="1" ht="13.5">
      <c r="A29" s="216" t="s">
        <v>56</v>
      </c>
      <c r="B29" s="271">
        <v>0.13368861761285819</v>
      </c>
      <c r="C29" s="271">
        <v>0.12464873056522062</v>
      </c>
      <c r="D29" s="271">
        <v>0.14180875214184929</v>
      </c>
      <c r="E29" s="271">
        <v>0.37996560954954262</v>
      </c>
      <c r="F29" s="271">
        <v>0.25901982377993049</v>
      </c>
      <c r="G29" s="277">
        <v>0.22278649878839379</v>
      </c>
      <c r="H29" s="220"/>
    </row>
    <row r="30" spans="1:8" s="201" customFormat="1" ht="13.5">
      <c r="A30" s="215" t="s">
        <v>57</v>
      </c>
      <c r="B30" s="183">
        <v>1.8505906373049461</v>
      </c>
      <c r="C30" s="183">
        <v>1.6415932322876265</v>
      </c>
      <c r="D30" s="183">
        <v>1.4764216366158083</v>
      </c>
      <c r="E30" s="183">
        <v>1.555321020228668</v>
      </c>
      <c r="F30" s="183" t="s">
        <v>174</v>
      </c>
      <c r="G30" s="184" t="s">
        <v>174</v>
      </c>
    </row>
    <row r="31" spans="1:8" s="201" customFormat="1" ht="13.5">
      <c r="A31" s="215" t="s">
        <v>190</v>
      </c>
      <c r="B31" s="183">
        <v>0.67490389895661562</v>
      </c>
      <c r="C31" s="183">
        <v>0.63651804670912659</v>
      </c>
      <c r="D31" s="183">
        <v>0.6386658431130342</v>
      </c>
      <c r="E31" s="183">
        <v>0.68677966101694832</v>
      </c>
      <c r="F31" s="183" t="s">
        <v>174</v>
      </c>
      <c r="G31" s="184" t="s">
        <v>174</v>
      </c>
    </row>
    <row r="32" spans="1:8" s="201" customFormat="1" ht="13.5">
      <c r="A32" s="215" t="s">
        <v>59</v>
      </c>
      <c r="B32" s="183" t="s">
        <v>174</v>
      </c>
      <c r="C32" s="183">
        <v>1.3587746232698779</v>
      </c>
      <c r="D32" s="183">
        <v>1.300973701731027</v>
      </c>
      <c r="E32" s="183">
        <v>1.3310657596371875</v>
      </c>
      <c r="F32" s="183">
        <v>1.0672333290103746</v>
      </c>
      <c r="G32" s="184">
        <v>1.1207283025760419</v>
      </c>
    </row>
    <row r="33" spans="1:7" s="201" customFormat="1" ht="13.5">
      <c r="A33" s="215" t="s">
        <v>60</v>
      </c>
      <c r="B33" s="183">
        <v>0.60770909885291469</v>
      </c>
      <c r="C33" s="183">
        <v>1.0233618370219248</v>
      </c>
      <c r="D33" s="183">
        <v>1.0517118944400874</v>
      </c>
      <c r="E33" s="183">
        <v>0.93234670132283481</v>
      </c>
      <c r="F33" s="183">
        <v>1.0545176764618858</v>
      </c>
      <c r="G33" s="184">
        <v>1.5589801119136724</v>
      </c>
    </row>
    <row r="34" spans="1:7" s="201" customFormat="1" ht="13.5">
      <c r="A34" s="215" t="s">
        <v>61</v>
      </c>
      <c r="B34" s="183">
        <v>0.87442123423203</v>
      </c>
      <c r="C34" s="183">
        <v>0.92849178406704236</v>
      </c>
      <c r="D34" s="183">
        <v>1.2194553801291579</v>
      </c>
      <c r="E34" s="183">
        <v>1.239567995837938</v>
      </c>
      <c r="F34" s="183">
        <v>1.0330036492946171</v>
      </c>
      <c r="G34" s="184">
        <v>1.0258883110781039</v>
      </c>
    </row>
    <row r="35" spans="1:7" s="201" customFormat="1" ht="13.5">
      <c r="A35" s="215" t="s">
        <v>62</v>
      </c>
      <c r="B35" s="183">
        <v>1.6880395608079843</v>
      </c>
      <c r="C35" s="183">
        <v>2.0000898795613833</v>
      </c>
      <c r="D35" s="183">
        <v>2.1269744380687801</v>
      </c>
      <c r="E35" s="183">
        <v>1.9068666140489345</v>
      </c>
      <c r="F35" s="183">
        <v>1.9912701252236109</v>
      </c>
      <c r="G35" s="184">
        <v>1.9294996051403599</v>
      </c>
    </row>
    <row r="36" spans="1:7" s="201" customFormat="1" ht="13.5">
      <c r="A36" s="215" t="s">
        <v>63</v>
      </c>
      <c r="B36" s="183">
        <v>1.034692044950918</v>
      </c>
      <c r="C36" s="183">
        <v>1.1757777723006304</v>
      </c>
      <c r="D36" s="183">
        <v>1.0978699558275131</v>
      </c>
      <c r="E36" s="183">
        <v>1.1996749564122922</v>
      </c>
      <c r="F36" s="183">
        <v>1.2751309635333457</v>
      </c>
      <c r="G36" s="184">
        <v>1.5036779247755112</v>
      </c>
    </row>
    <row r="37" spans="1:7" s="201" customFormat="1" ht="13.5">
      <c r="A37" s="215" t="s">
        <v>191</v>
      </c>
      <c r="B37" s="183">
        <v>0.66116993577503924</v>
      </c>
      <c r="C37" s="183">
        <v>1.2115048118985123</v>
      </c>
      <c r="D37" s="183">
        <v>1.7228578099462983</v>
      </c>
      <c r="E37" s="183" t="s">
        <v>174</v>
      </c>
      <c r="F37" s="183" t="s">
        <v>174</v>
      </c>
      <c r="G37" s="184" t="s">
        <v>174</v>
      </c>
    </row>
    <row r="38" spans="1:7" s="201" customFormat="1" ht="13.5">
      <c r="A38" s="215" t="s">
        <v>66</v>
      </c>
      <c r="B38" s="183">
        <v>1.8028795590606865</v>
      </c>
      <c r="C38" s="183">
        <v>2.0056614064184517</v>
      </c>
      <c r="D38" s="183">
        <v>1.8401924693224825</v>
      </c>
      <c r="E38" s="183">
        <v>1.972731203481676</v>
      </c>
      <c r="F38" s="183">
        <v>1.6855183914532919</v>
      </c>
      <c r="G38" s="184">
        <v>1.7757212464106622</v>
      </c>
    </row>
    <row r="39" spans="1:7" s="201" customFormat="1" ht="13.5">
      <c r="A39" s="215" t="s">
        <v>67</v>
      </c>
      <c r="B39" s="183">
        <v>0.98338458525017736</v>
      </c>
      <c r="C39" s="183">
        <v>0.95338936807252805</v>
      </c>
      <c r="D39" s="183">
        <v>0.98292877965716685</v>
      </c>
      <c r="E39" s="183">
        <v>0.99485587265093522</v>
      </c>
      <c r="F39" s="183">
        <v>0.9096568262884871</v>
      </c>
      <c r="G39" s="184">
        <v>0.89227861183571633</v>
      </c>
    </row>
    <row r="40" spans="1:7" s="201" customFormat="1" ht="13.5">
      <c r="A40" s="216" t="s">
        <v>192</v>
      </c>
      <c r="B40" s="183"/>
      <c r="C40" s="183"/>
      <c r="D40" s="183"/>
      <c r="E40" s="183"/>
      <c r="F40" s="183"/>
      <c r="G40" s="184"/>
    </row>
    <row r="41" spans="1:7" s="201" customFormat="1" ht="13.5">
      <c r="A41" s="215" t="s">
        <v>71</v>
      </c>
      <c r="B41" s="183" t="s">
        <v>174</v>
      </c>
      <c r="C41" s="183" t="s">
        <v>174</v>
      </c>
      <c r="D41" s="183" t="s">
        <v>174</v>
      </c>
      <c r="E41" s="183" t="s">
        <v>174</v>
      </c>
      <c r="F41" s="183" t="s">
        <v>174</v>
      </c>
      <c r="G41" s="184" t="s">
        <v>174</v>
      </c>
    </row>
    <row r="42" spans="1:7" s="201" customFormat="1" ht="13.5">
      <c r="A42" s="215" t="s">
        <v>200</v>
      </c>
      <c r="B42" s="183">
        <v>0.18351030844704425</v>
      </c>
      <c r="C42" s="183" t="s">
        <v>174</v>
      </c>
      <c r="D42" s="183">
        <v>0.17795852816980706</v>
      </c>
      <c r="E42" s="183">
        <v>0.19946150148001829</v>
      </c>
      <c r="F42" s="183">
        <v>0.20731838800853378</v>
      </c>
      <c r="G42" s="184" t="s">
        <v>174</v>
      </c>
    </row>
    <row r="43" spans="1:7" s="201" customFormat="1" ht="13.5">
      <c r="A43" s="215" t="s">
        <v>194</v>
      </c>
      <c r="B43" s="183">
        <v>0.19660803408013861</v>
      </c>
      <c r="C43" s="183">
        <v>0.26097152428810722</v>
      </c>
      <c r="D43" s="183">
        <v>0.76193228736581342</v>
      </c>
      <c r="E43" s="183">
        <v>1.2124516578964053</v>
      </c>
      <c r="F43" s="183" t="s">
        <v>174</v>
      </c>
      <c r="G43" s="184" t="s">
        <v>174</v>
      </c>
    </row>
    <row r="44" spans="1:7" s="201" customFormat="1" ht="13.5">
      <c r="A44" s="215" t="s">
        <v>195</v>
      </c>
      <c r="B44" s="183">
        <v>0.44523230524742274</v>
      </c>
      <c r="C44" s="183">
        <v>0.3094073544022804</v>
      </c>
      <c r="D44" s="183">
        <v>0.33551402279348091</v>
      </c>
      <c r="E44" s="183">
        <v>0.31341057182346799</v>
      </c>
      <c r="F44" s="183">
        <v>0.52088814593345512</v>
      </c>
      <c r="G44" s="184">
        <v>0.75029931802075078</v>
      </c>
    </row>
    <row r="45" spans="1:7" s="201" customFormat="1" ht="13.5">
      <c r="A45" s="215" t="s">
        <v>196</v>
      </c>
      <c r="B45" s="272" t="s">
        <v>174</v>
      </c>
      <c r="C45" s="272" t="s">
        <v>174</v>
      </c>
      <c r="D45" s="272" t="s">
        <v>174</v>
      </c>
      <c r="E45" s="272" t="s">
        <v>174</v>
      </c>
      <c r="F45" s="272" t="s">
        <v>174</v>
      </c>
      <c r="G45" s="278" t="s">
        <v>174</v>
      </c>
    </row>
    <row r="46" spans="1:7" s="201" customFormat="1" ht="13.5">
      <c r="A46" s="217" t="s">
        <v>197</v>
      </c>
      <c r="B46" s="273" t="s">
        <v>174</v>
      </c>
      <c r="C46" s="273" t="s">
        <v>174</v>
      </c>
      <c r="D46" s="273" t="s">
        <v>174</v>
      </c>
      <c r="E46" s="273" t="s">
        <v>174</v>
      </c>
      <c r="F46" s="273" t="s">
        <v>174</v>
      </c>
      <c r="G46" s="279" t="s">
        <v>174</v>
      </c>
    </row>
    <row r="47" spans="1:7" s="206" customFormat="1" ht="12.75">
      <c r="A47" s="205" t="s">
        <v>198</v>
      </c>
    </row>
    <row r="48" spans="1:7" s="206" customFormat="1" ht="12.75">
      <c r="A48" s="196" t="s">
        <v>199</v>
      </c>
    </row>
    <row r="49" spans="1:1" s="206" customFormat="1" ht="12.75">
      <c r="A49" s="207" t="s">
        <v>364</v>
      </c>
    </row>
  </sheetData>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6CFA7-D698-4E94-88B2-33A067FDADED}">
  <sheetPr>
    <pageSetUpPr fitToPage="1"/>
  </sheetPr>
  <dimension ref="A5:I19"/>
  <sheetViews>
    <sheetView showGridLines="0" zoomScale="82" zoomScaleNormal="82" workbookViewId="0">
      <selection activeCell="E16" sqref="E16"/>
    </sheetView>
  </sheetViews>
  <sheetFormatPr baseColWidth="10" defaultRowHeight="18.75"/>
  <cols>
    <col min="1" max="1" width="58.28515625" style="1" customWidth="1"/>
    <col min="2" max="9" width="15.7109375" style="1" customWidth="1"/>
    <col min="10" max="10" width="11.42578125" style="1"/>
    <col min="11" max="11" width="27.28515625" style="1" customWidth="1"/>
    <col min="12" max="13" width="17.42578125" style="1" bestFit="1" customWidth="1"/>
    <col min="14" max="17" width="19" style="1" bestFit="1" customWidth="1"/>
    <col min="18" max="18" width="17.42578125" style="1" bestFit="1" customWidth="1"/>
    <col min="19" max="16384" width="11.42578125" style="1"/>
  </cols>
  <sheetData>
    <row r="5" spans="1:9">
      <c r="A5" s="287" t="s">
        <v>365</v>
      </c>
      <c r="B5" s="177"/>
      <c r="C5" s="177"/>
      <c r="D5" s="177"/>
      <c r="E5" s="177"/>
      <c r="F5" s="177"/>
      <c r="G5" s="177"/>
      <c r="H5" s="177"/>
      <c r="I5" s="178"/>
    </row>
    <row r="6" spans="1:9">
      <c r="A6" s="179" t="s">
        <v>178</v>
      </c>
      <c r="B6" s="180"/>
      <c r="C6" s="180"/>
      <c r="D6" s="180"/>
      <c r="E6" s="180"/>
      <c r="F6" s="180"/>
      <c r="G6" s="180"/>
      <c r="H6" s="180"/>
      <c r="I6" s="181"/>
    </row>
    <row r="7" spans="1:9" s="101" customFormat="1" ht="13.5">
      <c r="A7" s="289" t="s">
        <v>224</v>
      </c>
      <c r="B7" s="412">
        <v>2013</v>
      </c>
      <c r="C7" s="412">
        <v>2014</v>
      </c>
      <c r="D7" s="412">
        <v>2015</v>
      </c>
      <c r="E7" s="412">
        <v>2016</v>
      </c>
      <c r="F7" s="412">
        <v>2017</v>
      </c>
      <c r="G7" s="412">
        <v>2018</v>
      </c>
      <c r="H7" s="412">
        <v>2019</v>
      </c>
      <c r="I7" s="413">
        <v>2020</v>
      </c>
    </row>
    <row r="8" spans="1:9" s="101" customFormat="1" ht="13.5">
      <c r="A8" s="290" t="s">
        <v>225</v>
      </c>
      <c r="B8" s="292">
        <v>2748.8409339999998</v>
      </c>
      <c r="C8" s="292">
        <v>3334.4738389999989</v>
      </c>
      <c r="D8" s="292">
        <v>3085.7897290000001</v>
      </c>
      <c r="E8" s="292">
        <v>3402.8843689999999</v>
      </c>
      <c r="F8" s="292">
        <v>3901.5894659999999</v>
      </c>
      <c r="G8" s="293">
        <v>2964.7478760000017</v>
      </c>
      <c r="H8" s="293">
        <v>3443.8242790000004</v>
      </c>
      <c r="I8" s="294">
        <v>2159.1232289999998</v>
      </c>
    </row>
    <row r="9" spans="1:9" s="101" customFormat="1" ht="13.5">
      <c r="A9" s="290" t="s">
        <v>226</v>
      </c>
      <c r="B9" s="292">
        <v>22.697492</v>
      </c>
      <c r="C9" s="292">
        <v>27.201115000000001</v>
      </c>
      <c r="D9" s="292">
        <v>28.844583</v>
      </c>
      <c r="E9" s="292">
        <v>39.643192999999997</v>
      </c>
      <c r="F9" s="292">
        <v>26.154668000000001</v>
      </c>
      <c r="G9" s="293">
        <v>57.738285999999988</v>
      </c>
      <c r="H9" s="293">
        <v>61.273062999999993</v>
      </c>
      <c r="I9" s="294">
        <v>78.271225999999984</v>
      </c>
    </row>
    <row r="10" spans="1:9" s="101" customFormat="1" ht="13.5">
      <c r="A10" s="290" t="s">
        <v>239</v>
      </c>
      <c r="B10" s="292">
        <v>19525.801312</v>
      </c>
      <c r="C10" s="292">
        <v>22900.601492000034</v>
      </c>
      <c r="D10" s="292">
        <v>20816.07444</v>
      </c>
      <c r="E10" s="292">
        <v>22575.007550999999</v>
      </c>
      <c r="F10" s="292">
        <v>24978.93</v>
      </c>
      <c r="G10" s="293">
        <v>29353.125123999973</v>
      </c>
      <c r="H10" s="293">
        <v>32125.014984000019</v>
      </c>
      <c r="I10" s="294">
        <v>31832.557311</v>
      </c>
    </row>
    <row r="11" spans="1:9" s="101" customFormat="1" ht="13.5">
      <c r="A11" s="290" t="s">
        <v>227</v>
      </c>
      <c r="B11" s="292">
        <v>29062.417745999999</v>
      </c>
      <c r="C11" s="292">
        <v>27771.138581000061</v>
      </c>
      <c r="D11" s="292">
        <v>28143.954217999999</v>
      </c>
      <c r="E11" s="292">
        <v>28821.344681999999</v>
      </c>
      <c r="F11" s="292">
        <v>31346.92</v>
      </c>
      <c r="G11" s="293">
        <v>10118.850189000001</v>
      </c>
      <c r="H11" s="293">
        <v>10558.722745000012</v>
      </c>
      <c r="I11" s="294">
        <v>9245.4200569999848</v>
      </c>
    </row>
    <row r="12" spans="1:9" s="101" customFormat="1" ht="13.5">
      <c r="A12" s="290" t="s">
        <v>228</v>
      </c>
      <c r="B12" s="292">
        <v>1657.264482</v>
      </c>
      <c r="C12" s="292">
        <v>1728.5092260000017</v>
      </c>
      <c r="D12" s="292">
        <v>1828.2931189999999</v>
      </c>
      <c r="E12" s="292">
        <v>1455.367608</v>
      </c>
      <c r="F12" s="292">
        <v>1214.06</v>
      </c>
      <c r="G12" s="293">
        <v>399.73530399999987</v>
      </c>
      <c r="H12" s="293">
        <v>402.50662399999982</v>
      </c>
      <c r="I12" s="294">
        <v>448.02102899999971</v>
      </c>
    </row>
    <row r="13" spans="1:9" s="101" customFormat="1" ht="13.5">
      <c r="A13" s="290" t="s">
        <v>229</v>
      </c>
      <c r="B13" s="292">
        <v>4964.5527650000004</v>
      </c>
      <c r="C13" s="292">
        <v>5429.7293749999853</v>
      </c>
      <c r="D13" s="292">
        <v>5644.6808650000003</v>
      </c>
      <c r="E13" s="292">
        <v>6034.983905</v>
      </c>
      <c r="F13" s="292">
        <v>6809.96</v>
      </c>
      <c r="G13" s="293">
        <v>7423.2441510000017</v>
      </c>
      <c r="H13" s="293">
        <v>7369.3220740000115</v>
      </c>
      <c r="I13" s="294">
        <v>6550.2267070000025</v>
      </c>
    </row>
    <row r="14" spans="1:9" s="101" customFormat="1" ht="13.5">
      <c r="A14" s="290" t="s">
        <v>230</v>
      </c>
      <c r="B14" s="292">
        <v>2865.3662989999998</v>
      </c>
      <c r="C14" s="292">
        <v>4460.4291599999997</v>
      </c>
      <c r="D14" s="292">
        <v>4462.1638039999998</v>
      </c>
      <c r="E14" s="292">
        <v>3259.584104</v>
      </c>
      <c r="F14" s="292">
        <v>3169.57</v>
      </c>
      <c r="G14" s="293">
        <v>3114.1911349999991</v>
      </c>
      <c r="H14" s="293">
        <v>3519.0775309999995</v>
      </c>
      <c r="I14" s="294">
        <v>3023.7641919999987</v>
      </c>
    </row>
    <row r="15" spans="1:9" s="101" customFormat="1" ht="13.5">
      <c r="A15" s="290" t="s">
        <v>234</v>
      </c>
      <c r="B15" s="292">
        <v>226.507024</v>
      </c>
      <c r="C15" s="292">
        <v>196.16944100000003</v>
      </c>
      <c r="D15" s="292">
        <v>197.69917000000001</v>
      </c>
      <c r="E15" s="292">
        <v>184.21283199999999</v>
      </c>
      <c r="F15" s="292">
        <v>231.62</v>
      </c>
      <c r="G15" s="293">
        <v>1143.1681000000005</v>
      </c>
      <c r="H15" s="293">
        <v>1267.0177430000033</v>
      </c>
      <c r="I15" s="294">
        <v>1075.5644110000012</v>
      </c>
    </row>
    <row r="16" spans="1:9" s="101" customFormat="1" ht="13.5">
      <c r="A16" s="290" t="s">
        <v>231</v>
      </c>
      <c r="B16" s="292">
        <v>902.12333599999999</v>
      </c>
      <c r="C16" s="292">
        <v>1037.2853979999986</v>
      </c>
      <c r="D16" s="292">
        <v>897.11239799999998</v>
      </c>
      <c r="E16" s="292">
        <v>791.06652099999997</v>
      </c>
      <c r="F16" s="292">
        <v>794.93</v>
      </c>
      <c r="G16" s="293">
        <v>1022.5896089999998</v>
      </c>
      <c r="H16" s="293">
        <v>1009.1452549999996</v>
      </c>
      <c r="I16" s="294">
        <v>1176.6904380000001</v>
      </c>
    </row>
    <row r="17" spans="1:9" s="101" customFormat="1" ht="13.5">
      <c r="A17" s="291" t="s">
        <v>69</v>
      </c>
      <c r="B17" s="295">
        <v>61975.57138999999</v>
      </c>
      <c r="C17" s="295">
        <v>66885.537627000085</v>
      </c>
      <c r="D17" s="295">
        <v>65104.612325999995</v>
      </c>
      <c r="E17" s="295">
        <v>66564.094765000002</v>
      </c>
      <c r="F17" s="295">
        <v>72473.734133999998</v>
      </c>
      <c r="G17" s="296">
        <v>55597.389773999981</v>
      </c>
      <c r="H17" s="296">
        <v>59755.904298000052</v>
      </c>
      <c r="I17" s="297">
        <v>55589.638599999984</v>
      </c>
    </row>
    <row r="18" spans="1:9" s="162" customFormat="1" ht="12.75">
      <c r="A18" s="285" t="s">
        <v>232</v>
      </c>
      <c r="B18" s="285"/>
      <c r="C18" s="285"/>
      <c r="D18" s="285"/>
      <c r="E18" s="285"/>
      <c r="F18" s="285"/>
      <c r="G18" s="285"/>
      <c r="H18" s="285"/>
      <c r="I18" s="285"/>
    </row>
    <row r="19" spans="1:9" s="162" customFormat="1" ht="12.75">
      <c r="A19" s="285" t="s">
        <v>366</v>
      </c>
      <c r="B19" s="286"/>
      <c r="C19" s="286"/>
      <c r="D19" s="286"/>
      <c r="E19" s="286"/>
      <c r="F19" s="286"/>
      <c r="G19" s="286"/>
      <c r="H19" s="286"/>
      <c r="I19" s="286"/>
    </row>
  </sheetData>
  <pageMargins left="0.70866141732283472" right="0.70866141732283472" top="0.74803149606299213" bottom="0.74803149606299213" header="0.31496062992125984" footer="0.31496062992125984"/>
  <pageSetup scale="62"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DC7D8-533C-4611-8699-A03402063734}">
  <dimension ref="A5:I33"/>
  <sheetViews>
    <sheetView showGridLines="0" zoomScale="84" zoomScaleNormal="84" workbookViewId="0">
      <selection activeCell="B7" sqref="B7:I7"/>
    </sheetView>
  </sheetViews>
  <sheetFormatPr baseColWidth="10" defaultRowHeight="18"/>
  <cols>
    <col min="1" max="1" width="56.140625" style="2" customWidth="1"/>
    <col min="2" max="9" width="15.7109375" style="2" customWidth="1"/>
    <col min="10" max="10" width="14.5703125" style="2" bestFit="1" customWidth="1"/>
    <col min="11" max="11" width="13.42578125" style="2" bestFit="1" customWidth="1"/>
    <col min="12" max="13" width="13.85546875" style="2" bestFit="1" customWidth="1"/>
    <col min="14" max="14" width="13.42578125" style="2" bestFit="1" customWidth="1"/>
    <col min="15" max="17" width="13.85546875" style="2" bestFit="1" customWidth="1"/>
    <col min="18" max="16384" width="11.42578125" style="2"/>
  </cols>
  <sheetData>
    <row r="5" spans="1:9" ht="18.75">
      <c r="A5" s="287" t="s">
        <v>367</v>
      </c>
      <c r="B5" s="177"/>
      <c r="C5" s="177"/>
      <c r="D5" s="177"/>
      <c r="E5" s="177"/>
      <c r="F5" s="177"/>
      <c r="G5" s="177"/>
      <c r="H5" s="177"/>
      <c r="I5" s="178"/>
    </row>
    <row r="6" spans="1:9" ht="18.75">
      <c r="A6" s="179" t="s">
        <v>178</v>
      </c>
      <c r="B6" s="180"/>
      <c r="C6" s="180"/>
      <c r="D6" s="180"/>
      <c r="E6" s="180"/>
      <c r="F6" s="180"/>
      <c r="G6" s="180"/>
      <c r="H6" s="180"/>
      <c r="I6" s="181"/>
    </row>
    <row r="7" spans="1:9" s="101" customFormat="1" ht="13.5">
      <c r="A7" s="289" t="s">
        <v>224</v>
      </c>
      <c r="B7" s="412">
        <v>2013</v>
      </c>
      <c r="C7" s="412">
        <v>2014</v>
      </c>
      <c r="D7" s="412">
        <v>2015</v>
      </c>
      <c r="E7" s="412">
        <v>2016</v>
      </c>
      <c r="F7" s="412">
        <v>2017</v>
      </c>
      <c r="G7" s="412">
        <v>2018</v>
      </c>
      <c r="H7" s="412">
        <v>2019</v>
      </c>
      <c r="I7" s="413">
        <v>2020</v>
      </c>
    </row>
    <row r="8" spans="1:9" s="101" customFormat="1" ht="13.5">
      <c r="A8" s="290" t="s">
        <v>225</v>
      </c>
      <c r="B8" s="299">
        <v>1918.296597</v>
      </c>
      <c r="C8" s="299">
        <v>2400.1195120000011</v>
      </c>
      <c r="D8" s="299">
        <v>2344.9861040000001</v>
      </c>
      <c r="E8" s="299">
        <v>2666.5963630000001</v>
      </c>
      <c r="F8" s="299">
        <v>2838.32</v>
      </c>
      <c r="G8" s="300">
        <v>1957.2204829999985</v>
      </c>
      <c r="H8" s="293">
        <v>2191.3697740000052</v>
      </c>
      <c r="I8" s="294">
        <v>1281.2283270000016</v>
      </c>
    </row>
    <row r="9" spans="1:9" s="101" customFormat="1" ht="13.5">
      <c r="A9" s="290" t="s">
        <v>226</v>
      </c>
      <c r="B9" s="299">
        <v>26.067926</v>
      </c>
      <c r="C9" s="299">
        <v>31.934222999999992</v>
      </c>
      <c r="D9" s="299">
        <v>35.915698999999996</v>
      </c>
      <c r="E9" s="299">
        <v>24.975501000000001</v>
      </c>
      <c r="F9" s="299">
        <v>26.79</v>
      </c>
      <c r="G9" s="300">
        <v>75.410325000000029</v>
      </c>
      <c r="H9" s="293">
        <v>43.835142000000005</v>
      </c>
      <c r="I9" s="294">
        <v>43.578441999999988</v>
      </c>
    </row>
    <row r="10" spans="1:9" s="101" customFormat="1" ht="13.5">
      <c r="A10" s="290" t="s">
        <v>239</v>
      </c>
      <c r="B10" s="299">
        <v>16542.887954000002</v>
      </c>
      <c r="C10" s="299">
        <v>16535.888205000025</v>
      </c>
      <c r="D10" s="299">
        <v>16838.920141999999</v>
      </c>
      <c r="E10" s="299">
        <v>17560.032845999998</v>
      </c>
      <c r="F10" s="299">
        <v>16405.47</v>
      </c>
      <c r="G10" s="300">
        <v>18485.121727000009</v>
      </c>
      <c r="H10" s="293">
        <v>18853.373999999978</v>
      </c>
      <c r="I10" s="294">
        <v>18045.995870000002</v>
      </c>
    </row>
    <row r="11" spans="1:9" s="101" customFormat="1" ht="13.5">
      <c r="A11" s="290" t="s">
        <v>227</v>
      </c>
      <c r="B11" s="299">
        <v>37037.601234000002</v>
      </c>
      <c r="C11" s="299">
        <v>36887.694848000043</v>
      </c>
      <c r="D11" s="299">
        <v>38841.475123999997</v>
      </c>
      <c r="E11" s="299">
        <v>38761.178139000003</v>
      </c>
      <c r="F11" s="299">
        <v>37059.1</v>
      </c>
      <c r="G11" s="300">
        <v>15786.748482000017</v>
      </c>
      <c r="H11" s="293">
        <v>15976.260994999981</v>
      </c>
      <c r="I11" s="294">
        <v>13335.466150000007</v>
      </c>
    </row>
    <row r="12" spans="1:9" s="101" customFormat="1" ht="13.5">
      <c r="A12" s="290" t="s">
        <v>228</v>
      </c>
      <c r="B12" s="299">
        <v>4506.0121330000002</v>
      </c>
      <c r="C12" s="299">
        <v>4555.6892020000096</v>
      </c>
      <c r="D12" s="299">
        <v>4386.9547789999997</v>
      </c>
      <c r="E12" s="299">
        <v>3791.7394429999999</v>
      </c>
      <c r="F12" s="299">
        <v>3871.55</v>
      </c>
      <c r="G12" s="300">
        <v>2244.7165229999982</v>
      </c>
      <c r="H12" s="293">
        <v>2231.1889299999975</v>
      </c>
      <c r="I12" s="294">
        <v>2352.9439779999989</v>
      </c>
    </row>
    <row r="13" spans="1:9" s="101" customFormat="1" ht="13.5">
      <c r="A13" s="290" t="s">
        <v>229</v>
      </c>
      <c r="B13" s="299">
        <v>6952.892476</v>
      </c>
      <c r="C13" s="299">
        <v>7302.9009540000188</v>
      </c>
      <c r="D13" s="299">
        <v>8709.8299349999998</v>
      </c>
      <c r="E13" s="299">
        <v>8006.5738929999998</v>
      </c>
      <c r="F13" s="299">
        <v>7409.9</v>
      </c>
      <c r="G13" s="300">
        <v>7590.738790000024</v>
      </c>
      <c r="H13" s="293">
        <v>8503.7227749999929</v>
      </c>
      <c r="I13" s="294">
        <v>8841.9402020000398</v>
      </c>
    </row>
    <row r="14" spans="1:9" s="101" customFormat="1" ht="13.5">
      <c r="A14" s="290" t="s">
        <v>230</v>
      </c>
      <c r="B14" s="299">
        <v>5493.6302370000003</v>
      </c>
      <c r="C14" s="299">
        <v>5798.0715050000299</v>
      </c>
      <c r="D14" s="299">
        <v>5893.0243840000003</v>
      </c>
      <c r="E14" s="299">
        <v>5279.4753650000002</v>
      </c>
      <c r="F14" s="299">
        <v>5744.59</v>
      </c>
      <c r="G14" s="300">
        <v>3319.9587860000011</v>
      </c>
      <c r="H14" s="293">
        <v>3538.3385949999997</v>
      </c>
      <c r="I14" s="294">
        <v>3007.1233170000014</v>
      </c>
    </row>
    <row r="15" spans="1:9" s="101" customFormat="1" ht="13.5">
      <c r="A15" s="290" t="s">
        <v>234</v>
      </c>
      <c r="B15" s="299">
        <v>1954.7700319999999</v>
      </c>
      <c r="C15" s="299">
        <v>2090.8648670000021</v>
      </c>
      <c r="D15" s="299">
        <v>2527.9340560000001</v>
      </c>
      <c r="E15" s="299">
        <v>2406.508276</v>
      </c>
      <c r="F15" s="299">
        <v>2635.53</v>
      </c>
      <c r="G15" s="300">
        <v>2919.5363050000024</v>
      </c>
      <c r="H15" s="293">
        <v>2896.7916090000017</v>
      </c>
      <c r="I15" s="294">
        <v>2220.6426569999999</v>
      </c>
    </row>
    <row r="16" spans="1:9" s="101" customFormat="1" ht="13.5">
      <c r="A16" s="290" t="s">
        <v>231</v>
      </c>
      <c r="B16" s="299">
        <v>809.23627199999999</v>
      </c>
      <c r="C16" s="299">
        <v>896.62639999999851</v>
      </c>
      <c r="D16" s="299">
        <v>905.97581200000002</v>
      </c>
      <c r="E16" s="299">
        <v>892.73955000000001</v>
      </c>
      <c r="F16" s="299">
        <v>905.32</v>
      </c>
      <c r="G16" s="300">
        <v>1582.2551869999988</v>
      </c>
      <c r="H16" s="293">
        <v>1558.8329000000001</v>
      </c>
      <c r="I16" s="294">
        <v>1479.6474700000003</v>
      </c>
    </row>
    <row r="17" spans="1:9" s="101" customFormat="1" ht="13.5">
      <c r="A17" s="291" t="s">
        <v>69</v>
      </c>
      <c r="B17" s="302">
        <v>75241.394860999993</v>
      </c>
      <c r="C17" s="302">
        <v>76499.789716000116</v>
      </c>
      <c r="D17" s="302">
        <v>80485.016034999993</v>
      </c>
      <c r="E17" s="302">
        <v>79389.819375999999</v>
      </c>
      <c r="F17" s="302">
        <v>76896.570000000007</v>
      </c>
      <c r="G17" s="302">
        <v>53961.706608000051</v>
      </c>
      <c r="H17" s="296">
        <v>55793.71471999996</v>
      </c>
      <c r="I17" s="297">
        <v>50608.566413000051</v>
      </c>
    </row>
    <row r="18" spans="1:9" s="162" customFormat="1" ht="12.75">
      <c r="A18" s="285" t="s">
        <v>232</v>
      </c>
      <c r="B18" s="285"/>
      <c r="C18" s="285"/>
      <c r="D18" s="285"/>
      <c r="E18" s="285"/>
      <c r="F18" s="285"/>
      <c r="G18" s="285"/>
      <c r="H18" s="285"/>
      <c r="I18" s="285"/>
    </row>
    <row r="19" spans="1:9" s="162" customFormat="1" ht="12.75">
      <c r="A19" s="285" t="s">
        <v>366</v>
      </c>
      <c r="B19" s="285"/>
      <c r="C19" s="285"/>
      <c r="D19" s="285"/>
      <c r="E19" s="285"/>
      <c r="F19" s="285"/>
      <c r="G19" s="285"/>
      <c r="H19" s="285"/>
      <c r="I19" s="285"/>
    </row>
    <row r="21" spans="1:9">
      <c r="F21" s="280"/>
    </row>
    <row r="22" spans="1:9">
      <c r="F22" s="280"/>
    </row>
    <row r="23" spans="1:9">
      <c r="F23" s="280"/>
    </row>
    <row r="24" spans="1:9">
      <c r="F24" s="280"/>
    </row>
    <row r="25" spans="1:9">
      <c r="F25" s="280"/>
    </row>
    <row r="26" spans="1:9">
      <c r="F26" s="280"/>
    </row>
    <row r="27" spans="1:9">
      <c r="F27" s="280"/>
    </row>
    <row r="28" spans="1:9">
      <c r="F28" s="280"/>
    </row>
    <row r="29" spans="1:9">
      <c r="F29" s="280"/>
    </row>
    <row r="30" spans="1:9">
      <c r="F30" s="280"/>
    </row>
    <row r="31" spans="1:9">
      <c r="F31" s="281"/>
    </row>
    <row r="32" spans="1:9">
      <c r="F32" s="281"/>
    </row>
    <row r="33" spans="6:6">
      <c r="F33" s="281"/>
    </row>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AD6D6-0BFF-487F-8AEE-8B02D48F8AAC}">
  <dimension ref="A5:I20"/>
  <sheetViews>
    <sheetView showGridLines="0" zoomScale="80" zoomScaleNormal="80" workbookViewId="0">
      <selection activeCell="D21" sqref="D21"/>
    </sheetView>
  </sheetViews>
  <sheetFormatPr baseColWidth="10" defaultRowHeight="18.75"/>
  <cols>
    <col min="1" max="1" width="63.42578125" style="1" customWidth="1"/>
    <col min="2" max="9" width="15.7109375" style="1" customWidth="1"/>
    <col min="10" max="16384" width="11.42578125" style="1"/>
  </cols>
  <sheetData>
    <row r="5" spans="1:9" s="10" customFormat="1">
      <c r="A5" s="176" t="s">
        <v>368</v>
      </c>
      <c r="B5" s="177"/>
      <c r="C5" s="177"/>
      <c r="D5" s="177"/>
      <c r="E5" s="177"/>
      <c r="F5" s="177"/>
      <c r="G5" s="177"/>
      <c r="H5" s="177"/>
      <c r="I5" s="178"/>
    </row>
    <row r="6" spans="1:9" s="10" customFormat="1">
      <c r="A6" s="179" t="s">
        <v>178</v>
      </c>
      <c r="B6" s="180"/>
      <c r="C6" s="180"/>
      <c r="D6" s="180"/>
      <c r="E6" s="180"/>
      <c r="F6" s="180"/>
      <c r="G6" s="180"/>
      <c r="H6" s="180"/>
      <c r="I6" s="181"/>
    </row>
    <row r="7" spans="1:9" s="304" customFormat="1" ht="29.25" customHeight="1">
      <c r="A7" s="303" t="s">
        <v>224</v>
      </c>
      <c r="B7" s="412">
        <v>2013</v>
      </c>
      <c r="C7" s="412">
        <v>2014</v>
      </c>
      <c r="D7" s="412">
        <v>2015</v>
      </c>
      <c r="E7" s="412">
        <v>2016</v>
      </c>
      <c r="F7" s="412">
        <v>2017</v>
      </c>
      <c r="G7" s="412">
        <v>2018</v>
      </c>
      <c r="H7" s="412">
        <v>2019</v>
      </c>
      <c r="I7" s="413">
        <v>2020</v>
      </c>
    </row>
    <row r="8" spans="1:9" s="284" customFormat="1" ht="13.5">
      <c r="A8" s="290" t="s">
        <v>225</v>
      </c>
      <c r="B8" s="299">
        <v>830.54433700000004</v>
      </c>
      <c r="C8" s="299">
        <v>934.35432699999774</v>
      </c>
      <c r="D8" s="299">
        <v>740.80362500000001</v>
      </c>
      <c r="E8" s="299">
        <v>736.28800599999977</v>
      </c>
      <c r="F8" s="299">
        <v>1063.2694659999997</v>
      </c>
      <c r="G8" s="299">
        <v>1007.5273930000033</v>
      </c>
      <c r="H8" s="299">
        <v>1252.4545049999952</v>
      </c>
      <c r="I8" s="305">
        <v>877.89490199999818</v>
      </c>
    </row>
    <row r="9" spans="1:9" s="284" customFormat="1" ht="13.5">
      <c r="A9" s="290" t="s">
        <v>226</v>
      </c>
      <c r="B9" s="299">
        <v>-3.3704339999999995</v>
      </c>
      <c r="C9" s="299">
        <v>-4.7331079999999908</v>
      </c>
      <c r="D9" s="299">
        <v>-7.071116</v>
      </c>
      <c r="E9" s="299">
        <v>14.667691999999995</v>
      </c>
      <c r="F9" s="299">
        <v>-0.63533199999999823</v>
      </c>
      <c r="G9" s="299">
        <v>-17.672039000000041</v>
      </c>
      <c r="H9" s="299">
        <v>17.437920999999989</v>
      </c>
      <c r="I9" s="305">
        <v>34.692783999999996</v>
      </c>
    </row>
    <row r="10" spans="1:9" s="284" customFormat="1" ht="13.5">
      <c r="A10" s="290" t="s">
        <v>233</v>
      </c>
      <c r="B10" s="299">
        <v>2982.913357999998</v>
      </c>
      <c r="C10" s="299">
        <v>6364.7132870000096</v>
      </c>
      <c r="D10" s="299">
        <v>3977.1542979999999</v>
      </c>
      <c r="E10" s="299">
        <v>5014.9747050000005</v>
      </c>
      <c r="F10" s="299">
        <v>8573.4599999999991</v>
      </c>
      <c r="G10" s="299">
        <v>10868.003396999964</v>
      </c>
      <c r="H10" s="299">
        <v>13271.640984000041</v>
      </c>
      <c r="I10" s="305">
        <v>13786.561440999998</v>
      </c>
    </row>
    <row r="11" spans="1:9" s="284" customFormat="1" ht="13.5">
      <c r="A11" s="290" t="s">
        <v>227</v>
      </c>
      <c r="B11" s="299">
        <v>-7975.1834880000024</v>
      </c>
      <c r="C11" s="299">
        <v>-9116.5562669999817</v>
      </c>
      <c r="D11" s="299">
        <v>-10697.520906</v>
      </c>
      <c r="E11" s="299">
        <v>-9939.8334570000043</v>
      </c>
      <c r="F11" s="299">
        <v>-5712.18</v>
      </c>
      <c r="G11" s="299">
        <v>-5667.8982930000166</v>
      </c>
      <c r="H11" s="299">
        <v>-5417.5382499999687</v>
      </c>
      <c r="I11" s="305">
        <v>-4090.0460930000227</v>
      </c>
    </row>
    <row r="12" spans="1:9" s="284" customFormat="1" ht="13.5">
      <c r="A12" s="290" t="s">
        <v>228</v>
      </c>
      <c r="B12" s="299">
        <v>-2848.7476510000001</v>
      </c>
      <c r="C12" s="299">
        <v>-2827.1799760000076</v>
      </c>
      <c r="D12" s="299">
        <v>-2558.6616600000002</v>
      </c>
      <c r="E12" s="299">
        <v>-2336.3718349999999</v>
      </c>
      <c r="F12" s="299">
        <v>-2657.4900000000002</v>
      </c>
      <c r="G12" s="299">
        <v>-1844.9812189999984</v>
      </c>
      <c r="H12" s="299">
        <v>-1828.6823059999977</v>
      </c>
      <c r="I12" s="305">
        <v>-1904.9229489999991</v>
      </c>
    </row>
    <row r="13" spans="1:9" s="284" customFormat="1" ht="13.5">
      <c r="A13" s="290" t="s">
        <v>229</v>
      </c>
      <c r="B13" s="299">
        <v>-1988.3397109999996</v>
      </c>
      <c r="C13" s="299">
        <v>-1873.1715790000335</v>
      </c>
      <c r="D13" s="299">
        <v>-3065.1490699999999</v>
      </c>
      <c r="E13" s="299">
        <v>-1971.5899879999997</v>
      </c>
      <c r="F13" s="299">
        <v>-599.9399999999996</v>
      </c>
      <c r="G13" s="299">
        <v>-167.49463900002229</v>
      </c>
      <c r="H13" s="299">
        <v>-1134.4007009999814</v>
      </c>
      <c r="I13" s="305">
        <v>-2291.7134950000373</v>
      </c>
    </row>
    <row r="14" spans="1:9" s="284" customFormat="1" ht="13.5">
      <c r="A14" s="290" t="s">
        <v>230</v>
      </c>
      <c r="B14" s="299">
        <v>-2628.2639380000005</v>
      </c>
      <c r="C14" s="299">
        <v>-1337.6423450000302</v>
      </c>
      <c r="D14" s="299">
        <v>-1430.86058</v>
      </c>
      <c r="E14" s="299">
        <v>-2019.8912610000002</v>
      </c>
      <c r="F14" s="299">
        <v>-2575.02</v>
      </c>
      <c r="G14" s="299">
        <v>-205.76765100000193</v>
      </c>
      <c r="H14" s="299">
        <v>-19.26106400000026</v>
      </c>
      <c r="I14" s="305">
        <v>16.640874999997322</v>
      </c>
    </row>
    <row r="15" spans="1:9" s="284" customFormat="1" ht="13.5">
      <c r="A15" s="290" t="s">
        <v>234</v>
      </c>
      <c r="B15" s="299">
        <v>-1728.2630079999999</v>
      </c>
      <c r="C15" s="299">
        <v>-1894.695426000002</v>
      </c>
      <c r="D15" s="299">
        <v>-2330.2348860000002</v>
      </c>
      <c r="E15" s="299">
        <v>-2222.2954439999999</v>
      </c>
      <c r="F15" s="299">
        <v>-2403.9100000000003</v>
      </c>
      <c r="G15" s="299">
        <v>-1776.3682050000018</v>
      </c>
      <c r="H15" s="299">
        <v>-1629.7738659999984</v>
      </c>
      <c r="I15" s="305">
        <v>-1145.0782459999987</v>
      </c>
    </row>
    <row r="16" spans="1:9" s="284" customFormat="1" ht="13.5">
      <c r="A16" s="290" t="s">
        <v>231</v>
      </c>
      <c r="B16" s="299">
        <v>92.887064000000009</v>
      </c>
      <c r="C16" s="299">
        <v>140.65899800000011</v>
      </c>
      <c r="D16" s="299">
        <v>-8.8634140000000006</v>
      </c>
      <c r="E16" s="299">
        <v>-101.67302900000004</v>
      </c>
      <c r="F16" s="299">
        <v>-110.3900000000001</v>
      </c>
      <c r="G16" s="299">
        <v>-559.66557799999907</v>
      </c>
      <c r="H16" s="299">
        <v>-549.68764500000054</v>
      </c>
      <c r="I16" s="305">
        <v>-302.95703200000025</v>
      </c>
    </row>
    <row r="17" spans="1:9" s="284" customFormat="1" ht="13.5">
      <c r="A17" s="291" t="s">
        <v>69</v>
      </c>
      <c r="B17" s="302">
        <v>-13265.823471000003</v>
      </c>
      <c r="C17" s="302">
        <v>-9614.2520890000305</v>
      </c>
      <c r="D17" s="302">
        <v>-15380.403708999998</v>
      </c>
      <c r="E17" s="302">
        <v>-12825.724611000003</v>
      </c>
      <c r="F17" s="302">
        <v>-4422.8358660000022</v>
      </c>
      <c r="G17" s="302">
        <v>1635.6831659999298</v>
      </c>
      <c r="H17" s="302">
        <v>3962.1895780000923</v>
      </c>
      <c r="I17" s="306">
        <v>4981.0721869999325</v>
      </c>
    </row>
    <row r="18" spans="1:9" s="285" customFormat="1" ht="12.75">
      <c r="A18" s="285" t="s">
        <v>232</v>
      </c>
    </row>
    <row r="19" spans="1:9" s="285" customFormat="1" ht="36" customHeight="1">
      <c r="A19" s="479" t="s">
        <v>237</v>
      </c>
      <c r="B19" s="479"/>
      <c r="C19" s="479"/>
      <c r="D19" s="479"/>
      <c r="E19" s="479"/>
      <c r="F19" s="479"/>
      <c r="G19" s="479"/>
      <c r="H19" s="479"/>
    </row>
    <row r="20" spans="1:9" s="285" customFormat="1" ht="12.75">
      <c r="A20" s="196" t="s">
        <v>369</v>
      </c>
    </row>
  </sheetData>
  <mergeCells count="1">
    <mergeCell ref="A19:H19"/>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1BBDE-A396-4A85-8CC1-865477AF5633}">
  <dimension ref="A4:J29"/>
  <sheetViews>
    <sheetView showGridLines="0" zoomScaleNormal="100" workbookViewId="0">
      <selection activeCell="E27" sqref="E27"/>
    </sheetView>
  </sheetViews>
  <sheetFormatPr baseColWidth="10" defaultRowHeight="18.75"/>
  <cols>
    <col min="1" max="1" width="54.28515625" style="1" customWidth="1"/>
    <col min="2" max="2" width="0" style="1" hidden="1" customWidth="1"/>
    <col min="3" max="16384" width="11.42578125" style="1"/>
  </cols>
  <sheetData>
    <row r="4" spans="1:10" s="5" customFormat="1">
      <c r="B4" s="10"/>
      <c r="C4" s="10"/>
      <c r="D4" s="10"/>
      <c r="E4" s="10"/>
      <c r="F4" s="10"/>
    </row>
    <row r="5" spans="1:10" s="5" customFormat="1">
      <c r="A5" s="176" t="s">
        <v>370</v>
      </c>
      <c r="B5" s="177"/>
      <c r="C5" s="177"/>
      <c r="D5" s="177"/>
      <c r="E5" s="177"/>
      <c r="F5" s="177"/>
      <c r="G5" s="177"/>
      <c r="H5" s="177"/>
      <c r="I5" s="177"/>
      <c r="J5" s="178"/>
    </row>
    <row r="6" spans="1:10" s="307" customFormat="1" ht="29.25" customHeight="1">
      <c r="A6" s="311" t="s">
        <v>224</v>
      </c>
      <c r="B6" s="283">
        <v>2012</v>
      </c>
      <c r="C6" s="283">
        <v>2013</v>
      </c>
      <c r="D6" s="283">
        <v>2014</v>
      </c>
      <c r="E6" s="283">
        <v>2015</v>
      </c>
      <c r="F6" s="283">
        <v>2016</v>
      </c>
      <c r="G6" s="283">
        <v>2017</v>
      </c>
      <c r="H6" s="283">
        <v>2018</v>
      </c>
      <c r="I6" s="283">
        <v>2019</v>
      </c>
      <c r="J6" s="288">
        <v>2020</v>
      </c>
    </row>
    <row r="7" spans="1:10" s="182" customFormat="1" ht="13.5">
      <c r="A7" s="290" t="s">
        <v>225</v>
      </c>
      <c r="B7" s="308">
        <v>1.2332907707903262</v>
      </c>
      <c r="C7" s="312">
        <v>1.4329592922694425</v>
      </c>
      <c r="D7" s="312">
        <v>1.3892949173274323</v>
      </c>
      <c r="E7" s="313">
        <v>1.3159096012280675</v>
      </c>
      <c r="F7" s="313">
        <v>1.2761152817187726</v>
      </c>
      <c r="G7" s="313">
        <v>1.3746122586600522</v>
      </c>
      <c r="H7" s="313">
        <v>1.5147746008950818</v>
      </c>
      <c r="I7" s="313">
        <v>1.5715395547844186</v>
      </c>
      <c r="J7" s="314">
        <v>1.6851978554482874</v>
      </c>
    </row>
    <row r="8" spans="1:10" s="182" customFormat="1" ht="13.5">
      <c r="A8" s="290" t="s">
        <v>226</v>
      </c>
      <c r="B8" s="308">
        <v>0.43415410106517949</v>
      </c>
      <c r="C8" s="312">
        <v>0.8707057093840147</v>
      </c>
      <c r="D8" s="312">
        <v>0.85178571590735142</v>
      </c>
      <c r="E8" s="313">
        <v>0.80311907614550404</v>
      </c>
      <c r="F8" s="313">
        <v>1.5872831940388301</v>
      </c>
      <c r="G8" s="313">
        <v>0.97628473310936925</v>
      </c>
      <c r="H8" s="313">
        <v>0.76565491529177154</v>
      </c>
      <c r="I8" s="313">
        <v>1.3978068783260698</v>
      </c>
      <c r="J8" s="314">
        <v>1.7960996861705154</v>
      </c>
    </row>
    <row r="9" spans="1:10" s="182" customFormat="1" ht="13.5">
      <c r="A9" s="290" t="s">
        <v>239</v>
      </c>
      <c r="B9" s="308">
        <v>1.3044420166840014</v>
      </c>
      <c r="C9" s="312">
        <v>1.1803139431455039</v>
      </c>
      <c r="D9" s="312">
        <v>1.3849030187005911</v>
      </c>
      <c r="E9" s="313">
        <v>1.236188203546384</v>
      </c>
      <c r="F9" s="313">
        <v>1.2855902804385906</v>
      </c>
      <c r="G9" s="313">
        <v>1.5225976457852166</v>
      </c>
      <c r="H9" s="313">
        <v>1.5879324765887683</v>
      </c>
      <c r="I9" s="313">
        <v>1.7039398350661297</v>
      </c>
      <c r="J9" s="314">
        <v>1.7639678929506479</v>
      </c>
    </row>
    <row r="10" spans="1:10" s="182" customFormat="1" ht="13.5">
      <c r="A10" s="290" t="s">
        <v>227</v>
      </c>
      <c r="B10" s="308">
        <v>0.80476139561313542</v>
      </c>
      <c r="C10" s="312">
        <v>0.78467332596369943</v>
      </c>
      <c r="D10" s="312">
        <v>0.75285643885946807</v>
      </c>
      <c r="E10" s="313">
        <v>0.72458510208871951</v>
      </c>
      <c r="F10" s="313">
        <v>0.74356214299381873</v>
      </c>
      <c r="G10" s="313">
        <v>0.84586295943506451</v>
      </c>
      <c r="H10" s="313">
        <v>0.64097114111480713</v>
      </c>
      <c r="I10" s="313">
        <v>0.66090074193858805</v>
      </c>
      <c r="J10" s="314">
        <v>0.69329560384358813</v>
      </c>
    </row>
    <row r="11" spans="1:10" s="182" customFormat="1" ht="13.5">
      <c r="A11" s="290" t="s">
        <v>228</v>
      </c>
      <c r="B11" s="308">
        <v>0.38036576281589696</v>
      </c>
      <c r="C11" s="312">
        <v>0.3677896181998585</v>
      </c>
      <c r="D11" s="312">
        <v>0.379417723500796</v>
      </c>
      <c r="E11" s="313">
        <v>0.41675677345750001</v>
      </c>
      <c r="F11" s="313">
        <v>0.38382584823616533</v>
      </c>
      <c r="G11" s="313">
        <v>0.3135849982565122</v>
      </c>
      <c r="H11" s="313">
        <v>0.17807830071378691</v>
      </c>
      <c r="I11" s="313">
        <v>0.18040006320755647</v>
      </c>
      <c r="J11" s="314">
        <v>0.19040871061486866</v>
      </c>
    </row>
    <row r="12" spans="1:10" s="182" customFormat="1" ht="13.5">
      <c r="A12" s="290" t="s">
        <v>229</v>
      </c>
      <c r="B12" s="308">
        <v>0.67835204531649917</v>
      </c>
      <c r="C12" s="312">
        <v>0.71402697253504899</v>
      </c>
      <c r="D12" s="312">
        <v>0.74350308311739588</v>
      </c>
      <c r="E12" s="313">
        <v>0.64808163961010801</v>
      </c>
      <c r="F12" s="313">
        <v>0.75375360118468093</v>
      </c>
      <c r="G12" s="313">
        <v>0.91903534460653991</v>
      </c>
      <c r="H12" s="313">
        <v>0.97793434293633208</v>
      </c>
      <c r="I12" s="313">
        <v>0.86659951987910588</v>
      </c>
      <c r="J12" s="314">
        <v>0.74081327823483201</v>
      </c>
    </row>
    <row r="13" spans="1:10" s="182" customFormat="1" ht="13.5">
      <c r="A13" s="290" t="s">
        <v>230</v>
      </c>
      <c r="B13" s="308">
        <v>0.5086749576753633</v>
      </c>
      <c r="C13" s="312">
        <v>0.52157975243793231</v>
      </c>
      <c r="D13" s="312">
        <v>0.76929530036901062</v>
      </c>
      <c r="E13" s="313">
        <v>0.7571941864206615</v>
      </c>
      <c r="F13" s="313">
        <v>0.61740682144465309</v>
      </c>
      <c r="G13" s="313">
        <v>0.55174868876630012</v>
      </c>
      <c r="H13" s="313">
        <v>0.93802102246940311</v>
      </c>
      <c r="I13" s="313">
        <v>0.99455646669111375</v>
      </c>
      <c r="J13" s="314">
        <v>1.0055338186185856</v>
      </c>
    </row>
    <row r="14" spans="1:10" s="182" customFormat="1" ht="13.5">
      <c r="A14" s="290" t="s">
        <v>234</v>
      </c>
      <c r="B14" s="308">
        <v>0.10515110163616037</v>
      </c>
      <c r="C14" s="312">
        <v>0.11587400067119508</v>
      </c>
      <c r="D14" s="312">
        <v>9.3822151826323572E-2</v>
      </c>
      <c r="E14" s="313">
        <v>7.8205825634875659E-2</v>
      </c>
      <c r="F14" s="313">
        <v>7.6547765838641146E-2</v>
      </c>
      <c r="G14" s="313">
        <v>8.7883651485659423E-2</v>
      </c>
      <c r="H14" s="313">
        <v>0.39155810395034618</v>
      </c>
      <c r="I14" s="313">
        <v>0.43738656901087514</v>
      </c>
      <c r="J14" s="314">
        <v>0.48434826180140395</v>
      </c>
    </row>
    <row r="15" spans="1:10" s="182" customFormat="1" ht="13.5">
      <c r="A15" s="290" t="s">
        <v>231</v>
      </c>
      <c r="B15" s="308">
        <v>1.3183596426489972</v>
      </c>
      <c r="C15" s="312">
        <v>1.1147836141482299</v>
      </c>
      <c r="D15" s="312">
        <v>1.1568758158358936</v>
      </c>
      <c r="E15" s="313">
        <v>0.99021672115016679</v>
      </c>
      <c r="F15" s="313">
        <v>0.88611120791052655</v>
      </c>
      <c r="G15" s="313">
        <v>0.87806521450978647</v>
      </c>
      <c r="H15" s="313">
        <v>0.64628614739374557</v>
      </c>
      <c r="I15" s="313">
        <v>0.64737230975815274</v>
      </c>
      <c r="J15" s="314">
        <v>0.79525053220954034</v>
      </c>
    </row>
    <row r="16" spans="1:10" s="182" customFormat="1" ht="13.5">
      <c r="A16" s="291" t="s">
        <v>69</v>
      </c>
      <c r="B16" s="309">
        <v>0.85376294097070882</v>
      </c>
      <c r="C16" s="315">
        <v>0.82368982532145874</v>
      </c>
      <c r="D16" s="315">
        <v>0.87432315664275362</v>
      </c>
      <c r="E16" s="316">
        <v>0.80890351438444597</v>
      </c>
      <c r="F16" s="316">
        <v>0.83844623011099473</v>
      </c>
      <c r="G16" s="316">
        <v>0.94248331406719432</v>
      </c>
      <c r="H16" s="316">
        <v>1.0303119243036956</v>
      </c>
      <c r="I16" s="316">
        <v>1.0710149807712981</v>
      </c>
      <c r="J16" s="317">
        <v>1.0984234990248691</v>
      </c>
    </row>
    <row r="17" spans="1:9" s="199" customFormat="1" ht="12.75">
      <c r="A17" s="199" t="s">
        <v>232</v>
      </c>
    </row>
    <row r="18" spans="1:9" s="199" customFormat="1" ht="12.75">
      <c r="A18" s="476" t="s">
        <v>236</v>
      </c>
      <c r="B18" s="476"/>
      <c r="C18" s="476"/>
      <c r="D18" s="476"/>
      <c r="E18" s="476"/>
      <c r="F18" s="476"/>
      <c r="G18" s="476"/>
      <c r="H18" s="476"/>
      <c r="I18" s="476"/>
    </row>
    <row r="19" spans="1:9" s="199" customFormat="1" ht="12.75">
      <c r="A19" s="476"/>
      <c r="B19" s="476"/>
      <c r="C19" s="476"/>
      <c r="D19" s="476"/>
      <c r="E19" s="476"/>
      <c r="F19" s="476"/>
      <c r="G19" s="476"/>
      <c r="H19" s="476"/>
      <c r="I19" s="476"/>
    </row>
    <row r="20" spans="1:9" s="162" customFormat="1" ht="12.75">
      <c r="A20" s="197" t="s">
        <v>366</v>
      </c>
      <c r="G20" s="310"/>
    </row>
    <row r="21" spans="1:9">
      <c r="G21" s="282"/>
    </row>
    <row r="22" spans="1:9">
      <c r="G22" s="282"/>
    </row>
    <row r="23" spans="1:9">
      <c r="G23" s="282"/>
    </row>
    <row r="24" spans="1:9">
      <c r="G24" s="282"/>
    </row>
    <row r="25" spans="1:9">
      <c r="G25" s="282"/>
    </row>
    <row r="26" spans="1:9">
      <c r="G26" s="282"/>
    </row>
    <row r="27" spans="1:9">
      <c r="G27" s="282"/>
    </row>
    <row r="28" spans="1:9">
      <c r="G28" s="282"/>
    </row>
    <row r="29" spans="1:9">
      <c r="G29" s="282"/>
    </row>
  </sheetData>
  <mergeCells count="1">
    <mergeCell ref="A18:I19"/>
  </mergeCell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E9B2F-D710-469C-B5F0-1D4BA713BC95}">
  <dimension ref="A1:J20"/>
  <sheetViews>
    <sheetView showGridLines="0" zoomScale="90" zoomScaleNormal="90" workbookViewId="0">
      <selection activeCell="F13" sqref="F13"/>
    </sheetView>
  </sheetViews>
  <sheetFormatPr baseColWidth="10" defaultRowHeight="18.75"/>
  <cols>
    <col min="1" max="1" width="57.5703125" style="1" customWidth="1"/>
    <col min="2" max="2" width="15" style="1" hidden="1" customWidth="1"/>
    <col min="3" max="4" width="14.42578125" style="1" bestFit="1" customWidth="1"/>
    <col min="5" max="5" width="15.140625" style="1" bestFit="1" customWidth="1"/>
    <col min="6" max="7" width="14" style="1" bestFit="1" customWidth="1"/>
    <col min="8" max="8" width="15.7109375" style="1" customWidth="1"/>
    <col min="9" max="10" width="15" style="1" bestFit="1" customWidth="1"/>
    <col min="11" max="16384" width="11.42578125" style="1"/>
  </cols>
  <sheetData>
    <row r="1" spans="1:10" ht="15" customHeight="1"/>
    <row r="2" spans="1:10" ht="15" customHeight="1"/>
    <row r="3" spans="1:10" ht="15" customHeight="1"/>
    <row r="4" spans="1:10" ht="15" customHeight="1"/>
    <row r="5" spans="1:10" s="10" customFormat="1">
      <c r="A5" s="176" t="s">
        <v>371</v>
      </c>
      <c r="B5" s="177"/>
      <c r="C5" s="177"/>
      <c r="D5" s="177"/>
      <c r="E5" s="177"/>
      <c r="F5" s="177"/>
      <c r="G5" s="177"/>
      <c r="H5" s="177"/>
      <c r="I5" s="177"/>
      <c r="J5" s="178"/>
    </row>
    <row r="6" spans="1:10" s="10" customFormat="1">
      <c r="A6" s="179" t="s">
        <v>178</v>
      </c>
      <c r="B6" s="180"/>
      <c r="C6" s="180"/>
      <c r="D6" s="180"/>
      <c r="E6" s="180"/>
      <c r="F6" s="180"/>
      <c r="G6" s="180"/>
      <c r="H6" s="180"/>
      <c r="I6" s="180"/>
      <c r="J6" s="181"/>
    </row>
    <row r="7" spans="1:10" s="318" customFormat="1" ht="29.25" customHeight="1">
      <c r="A7" s="303" t="s">
        <v>224</v>
      </c>
      <c r="B7" s="283">
        <v>2012</v>
      </c>
      <c r="C7" s="283">
        <v>2013</v>
      </c>
      <c r="D7" s="283">
        <v>2014</v>
      </c>
      <c r="E7" s="283">
        <v>2015</v>
      </c>
      <c r="F7" s="283">
        <v>2016</v>
      </c>
      <c r="G7" s="283">
        <v>2017</v>
      </c>
      <c r="H7" s="283">
        <v>2018</v>
      </c>
      <c r="I7" s="283">
        <v>2019</v>
      </c>
      <c r="J7" s="288">
        <v>2020</v>
      </c>
    </row>
    <row r="8" spans="1:10" s="284" customFormat="1" ht="13.5">
      <c r="A8" s="290" t="s">
        <v>225</v>
      </c>
      <c r="B8" s="298">
        <v>4868.0836060000001</v>
      </c>
      <c r="C8" s="414">
        <v>4667.1375310000003</v>
      </c>
      <c r="D8" s="414">
        <v>5734.5933509999995</v>
      </c>
      <c r="E8" s="414">
        <v>5430.7758329999997</v>
      </c>
      <c r="F8" s="414">
        <v>6069.480732</v>
      </c>
      <c r="G8" s="414">
        <v>6739.9094660000001</v>
      </c>
      <c r="H8" s="414">
        <v>4921.9683590000004</v>
      </c>
      <c r="I8" s="414">
        <v>5635.1940530000056</v>
      </c>
      <c r="J8" s="415">
        <v>3440.3515560000014</v>
      </c>
    </row>
    <row r="9" spans="1:10" s="284" customFormat="1" ht="13.5">
      <c r="A9" s="290" t="s">
        <v>226</v>
      </c>
      <c r="B9" s="298">
        <v>90.483107000000004</v>
      </c>
      <c r="C9" s="414">
        <v>48.765417999999997</v>
      </c>
      <c r="D9" s="414">
        <v>59.13533799999999</v>
      </c>
      <c r="E9" s="414">
        <v>64.760282000000004</v>
      </c>
      <c r="F9" s="414">
        <v>64.618694000000005</v>
      </c>
      <c r="G9" s="414">
        <v>52.944668</v>
      </c>
      <c r="H9" s="414">
        <v>133.14861100000002</v>
      </c>
      <c r="I9" s="414">
        <v>105.108205</v>
      </c>
      <c r="J9" s="415">
        <v>121.84966799999998</v>
      </c>
    </row>
    <row r="10" spans="1:10" s="284" customFormat="1" ht="13.5">
      <c r="A10" s="290" t="s">
        <v>233</v>
      </c>
      <c r="B10" s="298">
        <v>36607.351115999998</v>
      </c>
      <c r="C10" s="414">
        <v>36068.689266000001</v>
      </c>
      <c r="D10" s="414">
        <v>39436.489697000055</v>
      </c>
      <c r="E10" s="414">
        <v>37654.994581999999</v>
      </c>
      <c r="F10" s="414">
        <v>40135.040396999997</v>
      </c>
      <c r="G10" s="414">
        <v>41384.400000000001</v>
      </c>
      <c r="H10" s="414">
        <v>47838.246850999982</v>
      </c>
      <c r="I10" s="414">
        <v>50978.388983999997</v>
      </c>
      <c r="J10" s="415">
        <v>49878.553181000003</v>
      </c>
    </row>
    <row r="11" spans="1:10" s="284" customFormat="1" ht="13.5">
      <c r="A11" s="290" t="s">
        <v>227</v>
      </c>
      <c r="B11" s="298">
        <v>60911.812791000004</v>
      </c>
      <c r="C11" s="414">
        <v>66100.018979999993</v>
      </c>
      <c r="D11" s="414">
        <v>64658.833429000108</v>
      </c>
      <c r="E11" s="414">
        <v>66985.429342000003</v>
      </c>
      <c r="F11" s="414">
        <v>67582.522821000006</v>
      </c>
      <c r="G11" s="414">
        <v>68406.01999999999</v>
      </c>
      <c r="H11" s="414">
        <v>25905.598671000018</v>
      </c>
      <c r="I11" s="414">
        <v>26534.983739999992</v>
      </c>
      <c r="J11" s="415">
        <v>22580.886206999992</v>
      </c>
    </row>
    <row r="12" spans="1:10" s="284" customFormat="1" ht="13.5">
      <c r="A12" s="290" t="s">
        <v>228</v>
      </c>
      <c r="B12" s="298">
        <v>6506.293592</v>
      </c>
      <c r="C12" s="414">
        <v>6163.2766150000007</v>
      </c>
      <c r="D12" s="414">
        <v>6284.1984280000115</v>
      </c>
      <c r="E12" s="414">
        <v>6215.2478979999996</v>
      </c>
      <c r="F12" s="414">
        <v>5247.107051</v>
      </c>
      <c r="G12" s="414">
        <v>5085.6100000000006</v>
      </c>
      <c r="H12" s="414">
        <v>2644.451826999998</v>
      </c>
      <c r="I12" s="414">
        <v>2633.6955539999972</v>
      </c>
      <c r="J12" s="415">
        <v>2800.9650069999984</v>
      </c>
    </row>
    <row r="13" spans="1:10" s="284" customFormat="1" ht="13.5">
      <c r="A13" s="290" t="s">
        <v>229</v>
      </c>
      <c r="B13" s="298">
        <v>11331.828460000001</v>
      </c>
      <c r="C13" s="414">
        <v>11917.445241000001</v>
      </c>
      <c r="D13" s="414">
        <v>12732.630329000003</v>
      </c>
      <c r="E13" s="414">
        <v>14354.5108</v>
      </c>
      <c r="F13" s="414">
        <v>14041.557798</v>
      </c>
      <c r="G13" s="414">
        <v>14219.86</v>
      </c>
      <c r="H13" s="414">
        <v>15013.982941000026</v>
      </c>
      <c r="I13" s="414">
        <v>15873.044849000005</v>
      </c>
      <c r="J13" s="415">
        <v>15392.166909000043</v>
      </c>
    </row>
    <row r="14" spans="1:10" s="284" customFormat="1" ht="13.5">
      <c r="A14" s="290" t="s">
        <v>230</v>
      </c>
      <c r="B14" s="298">
        <v>7913.9547519999996</v>
      </c>
      <c r="C14" s="414">
        <v>8358.9965360000006</v>
      </c>
      <c r="D14" s="414">
        <v>10258.500665000029</v>
      </c>
      <c r="E14" s="414">
        <v>10355.188188</v>
      </c>
      <c r="F14" s="414">
        <v>8539.0594689999998</v>
      </c>
      <c r="G14" s="414">
        <v>8914.16</v>
      </c>
      <c r="H14" s="414">
        <v>6434.1499210000002</v>
      </c>
      <c r="I14" s="414">
        <v>7057.4161259999992</v>
      </c>
      <c r="J14" s="415">
        <v>6030.8875090000001</v>
      </c>
    </row>
    <row r="15" spans="1:10" s="284" customFormat="1" ht="13.5">
      <c r="A15" s="290" t="s">
        <v>234</v>
      </c>
      <c r="B15" s="298">
        <v>2132.4028229999999</v>
      </c>
      <c r="C15" s="414">
        <v>2181.2770559999999</v>
      </c>
      <c r="D15" s="414">
        <v>2287.0343080000021</v>
      </c>
      <c r="E15" s="414">
        <v>2725.6332259999999</v>
      </c>
      <c r="F15" s="414">
        <v>2590.7211080000002</v>
      </c>
      <c r="G15" s="414">
        <v>2867.15</v>
      </c>
      <c r="H15" s="414">
        <v>4062.7044050000031</v>
      </c>
      <c r="I15" s="414">
        <v>4163.8093520000048</v>
      </c>
      <c r="J15" s="415">
        <v>3296.2070680000011</v>
      </c>
    </row>
    <row r="16" spans="1:10" s="284" customFormat="1" ht="13.5">
      <c r="A16" s="290" t="s">
        <v>231</v>
      </c>
      <c r="B16" s="298">
        <v>1816.672806</v>
      </c>
      <c r="C16" s="414">
        <v>1711.359608</v>
      </c>
      <c r="D16" s="414">
        <v>1933.9117979999971</v>
      </c>
      <c r="E16" s="414">
        <v>1803.0882099999999</v>
      </c>
      <c r="F16" s="414">
        <v>1683.806071</v>
      </c>
      <c r="G16" s="414">
        <v>1700.25</v>
      </c>
      <c r="H16" s="414">
        <v>2604.8447959999985</v>
      </c>
      <c r="I16" s="414">
        <v>2567.9781549999998</v>
      </c>
      <c r="J16" s="415">
        <v>2656.3379080000004</v>
      </c>
    </row>
    <row r="17" spans="1:10" s="284" customFormat="1" ht="13.5">
      <c r="A17" s="291" t="s">
        <v>69</v>
      </c>
      <c r="B17" s="301">
        <v>132178.88305300003</v>
      </c>
      <c r="C17" s="416">
        <v>137216.96625099998</v>
      </c>
      <c r="D17" s="416">
        <v>143385.32734300019</v>
      </c>
      <c r="E17" s="416">
        <v>145589.62836100001</v>
      </c>
      <c r="F17" s="416">
        <v>145953.91414099999</v>
      </c>
      <c r="G17" s="416">
        <v>149370.30413399998</v>
      </c>
      <c r="H17" s="416">
        <v>109559.09638200003</v>
      </c>
      <c r="I17" s="416">
        <v>115549.61901800001</v>
      </c>
      <c r="J17" s="417">
        <v>106198.20501300003</v>
      </c>
    </row>
    <row r="18" spans="1:10" s="285" customFormat="1" ht="12.75">
      <c r="A18" s="285" t="s">
        <v>232</v>
      </c>
      <c r="I18" s="319"/>
      <c r="J18" s="319"/>
    </row>
    <row r="19" spans="1:10" s="285" customFormat="1" ht="12.75">
      <c r="A19" s="479" t="s">
        <v>238</v>
      </c>
      <c r="B19" s="479"/>
      <c r="C19" s="479"/>
      <c r="D19" s="479"/>
      <c r="E19" s="479"/>
      <c r="F19" s="479"/>
      <c r="G19" s="479"/>
      <c r="H19" s="479"/>
      <c r="I19" s="479"/>
    </row>
    <row r="20" spans="1:10" s="162" customFormat="1" ht="12.75">
      <c r="A20" s="197" t="s">
        <v>366</v>
      </c>
    </row>
  </sheetData>
  <mergeCells count="1">
    <mergeCell ref="A19:I19"/>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FB8D7-989F-4C5C-8783-B5A26F6879B4}">
  <dimension ref="A5:K29"/>
  <sheetViews>
    <sheetView showGridLines="0" zoomScale="82" zoomScaleNormal="82" workbookViewId="0">
      <selection activeCell="K15" sqref="K15"/>
    </sheetView>
  </sheetViews>
  <sheetFormatPr baseColWidth="10" defaultRowHeight="18"/>
  <cols>
    <col min="1" max="1" width="73.7109375" style="333" customWidth="1"/>
    <col min="2" max="11" width="10.7109375" style="333" customWidth="1"/>
    <col min="12" max="16384" width="11.42578125" style="333"/>
  </cols>
  <sheetData>
    <row r="5" spans="1:11" s="323" customFormat="1">
      <c r="A5" s="344" t="s">
        <v>380</v>
      </c>
      <c r="B5" s="345"/>
      <c r="C5" s="345"/>
      <c r="D5" s="345"/>
      <c r="E5" s="345"/>
      <c r="F5" s="345"/>
      <c r="G5" s="345"/>
      <c r="H5" s="345"/>
      <c r="I5" s="346"/>
      <c r="J5" s="346"/>
      <c r="K5" s="347"/>
    </row>
    <row r="6" spans="1:11" s="324" customFormat="1" ht="15">
      <c r="A6" s="348" t="s">
        <v>381</v>
      </c>
      <c r="B6" s="349"/>
      <c r="C6" s="349"/>
      <c r="D6" s="349"/>
      <c r="E6" s="349"/>
      <c r="F6" s="349"/>
      <c r="G6" s="349"/>
      <c r="H6" s="349"/>
      <c r="I6" s="350"/>
      <c r="J6" s="350"/>
      <c r="K6" s="351"/>
    </row>
    <row r="7" spans="1:11" s="341" customFormat="1" ht="13.5">
      <c r="A7" s="320" t="s">
        <v>206</v>
      </c>
      <c r="B7" s="480">
        <v>2010</v>
      </c>
      <c r="C7" s="480">
        <v>2011</v>
      </c>
      <c r="D7" s="480">
        <v>2012</v>
      </c>
      <c r="E7" s="480">
        <v>2013</v>
      </c>
      <c r="F7" s="480">
        <v>2014</v>
      </c>
      <c r="G7" s="480">
        <v>2015</v>
      </c>
      <c r="H7" s="480">
        <v>2016</v>
      </c>
      <c r="I7" s="480">
        <v>2017</v>
      </c>
      <c r="J7" s="480">
        <v>2018</v>
      </c>
      <c r="K7" s="482">
        <v>2019</v>
      </c>
    </row>
    <row r="8" spans="1:11" s="341" customFormat="1" ht="13.5">
      <c r="A8" s="361" t="s">
        <v>207</v>
      </c>
      <c r="B8" s="481"/>
      <c r="C8" s="481"/>
      <c r="D8" s="481"/>
      <c r="E8" s="481"/>
      <c r="F8" s="481"/>
      <c r="G8" s="481"/>
      <c r="H8" s="481"/>
      <c r="I8" s="481"/>
      <c r="J8" s="481"/>
      <c r="K8" s="483"/>
    </row>
    <row r="9" spans="1:11" s="341" customFormat="1" ht="15.75" customHeight="1">
      <c r="A9" s="216" t="s">
        <v>208</v>
      </c>
      <c r="B9" s="352"/>
      <c r="C9" s="353"/>
      <c r="D9" s="352"/>
      <c r="E9" s="353"/>
      <c r="F9" s="352"/>
      <c r="G9" s="352"/>
      <c r="H9" s="352"/>
      <c r="I9" s="354"/>
      <c r="J9" s="354"/>
      <c r="K9" s="355"/>
    </row>
    <row r="10" spans="1:11" s="341" customFormat="1" ht="15.75" customHeight="1">
      <c r="A10" s="215" t="s">
        <v>377</v>
      </c>
      <c r="B10" s="356" t="s">
        <v>174</v>
      </c>
      <c r="C10" s="356">
        <v>7960892.4678959996</v>
      </c>
      <c r="D10" s="356" t="s">
        <v>174</v>
      </c>
      <c r="E10" s="356">
        <v>10074587.683904</v>
      </c>
      <c r="F10" s="356" t="s">
        <v>174</v>
      </c>
      <c r="G10" s="356" t="s">
        <v>174</v>
      </c>
      <c r="H10" s="356" t="s">
        <v>174</v>
      </c>
      <c r="I10" s="356" t="s">
        <v>174</v>
      </c>
      <c r="J10" s="356" t="s">
        <v>174</v>
      </c>
      <c r="K10" s="357" t="s">
        <v>174</v>
      </c>
    </row>
    <row r="11" spans="1:11" s="341" customFormat="1" ht="15.75" customHeight="1">
      <c r="A11" s="216" t="s">
        <v>209</v>
      </c>
      <c r="B11" s="358" t="s">
        <v>174</v>
      </c>
      <c r="C11" s="358">
        <v>7960892.4678959996</v>
      </c>
      <c r="D11" s="358" t="s">
        <v>174</v>
      </c>
      <c r="E11" s="358">
        <v>10074587.683904</v>
      </c>
      <c r="F11" s="358" t="s">
        <v>174</v>
      </c>
      <c r="G11" s="358" t="s">
        <v>174</v>
      </c>
      <c r="H11" s="358" t="s">
        <v>174</v>
      </c>
      <c r="I11" s="358" t="s">
        <v>174</v>
      </c>
      <c r="J11" s="358" t="s">
        <v>174</v>
      </c>
      <c r="K11" s="359" t="s">
        <v>174</v>
      </c>
    </row>
    <row r="12" spans="1:11" s="341" customFormat="1" ht="15.75" customHeight="1">
      <c r="A12" s="215"/>
      <c r="B12" s="356"/>
      <c r="C12" s="356"/>
      <c r="D12" s="356"/>
      <c r="E12" s="356"/>
      <c r="F12" s="356"/>
      <c r="G12" s="356"/>
      <c r="H12" s="356"/>
      <c r="I12" s="358"/>
      <c r="J12" s="358"/>
      <c r="K12" s="359"/>
    </row>
    <row r="13" spans="1:11" s="341" customFormat="1" ht="15.75" customHeight="1">
      <c r="A13" s="216" t="s">
        <v>210</v>
      </c>
      <c r="B13" s="356"/>
      <c r="C13" s="356"/>
      <c r="D13" s="356"/>
      <c r="E13" s="356"/>
      <c r="F13" s="356"/>
      <c r="G13" s="356"/>
      <c r="H13" s="356"/>
      <c r="I13" s="358"/>
      <c r="J13" s="358"/>
      <c r="K13" s="359"/>
    </row>
    <row r="14" spans="1:11" s="341" customFormat="1" ht="15.75" customHeight="1">
      <c r="A14" s="215" t="s">
        <v>211</v>
      </c>
      <c r="B14" s="356"/>
      <c r="C14" s="356"/>
      <c r="D14" s="356"/>
      <c r="E14" s="356"/>
      <c r="F14" s="356"/>
      <c r="G14" s="356"/>
      <c r="H14" s="356"/>
      <c r="I14" s="356"/>
      <c r="J14" s="356"/>
      <c r="K14" s="357"/>
    </row>
    <row r="15" spans="1:11" s="341" customFormat="1" ht="15.75" customHeight="1">
      <c r="A15" s="215" t="s">
        <v>378</v>
      </c>
      <c r="B15" s="356">
        <v>626460.47100000002</v>
      </c>
      <c r="C15" s="356">
        <v>432000</v>
      </c>
      <c r="D15" s="356">
        <v>448300</v>
      </c>
      <c r="E15" s="356">
        <v>587000</v>
      </c>
      <c r="F15" s="356">
        <v>819000</v>
      </c>
      <c r="G15" s="356">
        <v>503000</v>
      </c>
      <c r="H15" s="356">
        <v>666477.48800000001</v>
      </c>
      <c r="I15" s="356">
        <v>205554.94400000002</v>
      </c>
      <c r="J15" s="356">
        <f>154.716255*1000</f>
        <v>154716.25499999998</v>
      </c>
      <c r="K15" s="357">
        <v>0</v>
      </c>
    </row>
    <row r="16" spans="1:11" s="341" customFormat="1" ht="15.75" customHeight="1">
      <c r="A16" s="215" t="s">
        <v>212</v>
      </c>
      <c r="B16" s="356">
        <v>334256.81200000009</v>
      </c>
      <c r="C16" s="356">
        <v>305074.43900000001</v>
      </c>
      <c r="D16" s="356">
        <v>317000</v>
      </c>
      <c r="E16" s="356">
        <v>279200.00000000006</v>
      </c>
      <c r="F16" s="356">
        <v>350000</v>
      </c>
      <c r="G16" s="356">
        <v>110000</v>
      </c>
      <c r="H16" s="356">
        <v>0</v>
      </c>
      <c r="I16" s="356">
        <v>0</v>
      </c>
      <c r="J16" s="356">
        <v>0</v>
      </c>
      <c r="K16" s="357">
        <v>0</v>
      </c>
    </row>
    <row r="17" spans="1:11" s="341" customFormat="1" ht="15.75" customHeight="1">
      <c r="A17" s="215" t="s">
        <v>213</v>
      </c>
      <c r="B17" s="356">
        <v>0</v>
      </c>
      <c r="C17" s="356">
        <v>0</v>
      </c>
      <c r="D17" s="356">
        <v>0</v>
      </c>
      <c r="E17" s="356">
        <v>0</v>
      </c>
      <c r="F17" s="356">
        <v>2987000</v>
      </c>
      <c r="G17" s="356">
        <v>3432034.8388499999</v>
      </c>
      <c r="H17" s="356">
        <v>1306812.6274699999</v>
      </c>
      <c r="I17" s="356">
        <f>2451217861.7/1000</f>
        <v>2451217.8616999998</v>
      </c>
      <c r="J17" s="356">
        <f>2115114998.76/1000</f>
        <v>2115114.9987599999</v>
      </c>
      <c r="K17" s="357">
        <f>381170755/1000</f>
        <v>381170.755</v>
      </c>
    </row>
    <row r="18" spans="1:11" s="341" customFormat="1" ht="15.75" customHeight="1">
      <c r="A18" s="216" t="s">
        <v>214</v>
      </c>
      <c r="B18" s="358">
        <f t="shared" ref="B18:I18" si="0">SUM(B15:B17)</f>
        <v>960717.28300000005</v>
      </c>
      <c r="C18" s="358">
        <f t="shared" si="0"/>
        <v>737074.43900000001</v>
      </c>
      <c r="D18" s="358">
        <f t="shared" si="0"/>
        <v>765300</v>
      </c>
      <c r="E18" s="358">
        <f t="shared" si="0"/>
        <v>866200</v>
      </c>
      <c r="F18" s="358">
        <f t="shared" si="0"/>
        <v>4156000</v>
      </c>
      <c r="G18" s="358">
        <f t="shared" si="0"/>
        <v>4045034.8388499999</v>
      </c>
      <c r="H18" s="358">
        <f t="shared" si="0"/>
        <v>1973290.1154700001</v>
      </c>
      <c r="I18" s="358">
        <f t="shared" si="0"/>
        <v>2656772.8056999999</v>
      </c>
      <c r="J18" s="358">
        <f>SUM(J15:J17)</f>
        <v>2269831.2537599998</v>
      </c>
      <c r="K18" s="359">
        <f>SUM(K15:K17)</f>
        <v>381170.755</v>
      </c>
    </row>
    <row r="19" spans="1:11" s="341" customFormat="1" ht="15.75" customHeight="1">
      <c r="A19" s="215"/>
      <c r="B19" s="356"/>
      <c r="C19" s="356"/>
      <c r="D19" s="356"/>
      <c r="E19" s="356"/>
      <c r="F19" s="356"/>
      <c r="G19" s="356"/>
      <c r="H19" s="356"/>
      <c r="I19" s="358"/>
      <c r="J19" s="358"/>
      <c r="K19" s="359"/>
    </row>
    <row r="20" spans="1:11" s="341" customFormat="1" ht="15.75" customHeight="1">
      <c r="A20" s="216" t="s">
        <v>69</v>
      </c>
      <c r="B20" s="356"/>
      <c r="C20" s="356"/>
      <c r="D20" s="356"/>
      <c r="E20" s="356"/>
      <c r="F20" s="356"/>
      <c r="G20" s="356"/>
      <c r="H20" s="356"/>
      <c r="I20" s="358"/>
      <c r="J20" s="358"/>
      <c r="K20" s="359"/>
    </row>
    <row r="21" spans="1:11" s="341" customFormat="1" ht="15.75" customHeight="1">
      <c r="A21" s="215" t="s">
        <v>379</v>
      </c>
      <c r="B21" s="356" t="s">
        <v>174</v>
      </c>
      <c r="C21" s="356">
        <f>C11</f>
        <v>7960892.4678959996</v>
      </c>
      <c r="D21" s="356" t="s">
        <v>174</v>
      </c>
      <c r="E21" s="356">
        <f>E11</f>
        <v>10074587.683904</v>
      </c>
      <c r="F21" s="356" t="s">
        <v>174</v>
      </c>
      <c r="G21" s="356" t="s">
        <v>174</v>
      </c>
      <c r="H21" s="356" t="s">
        <v>174</v>
      </c>
      <c r="I21" s="356" t="s">
        <v>174</v>
      </c>
      <c r="J21" s="356" t="s">
        <v>174</v>
      </c>
      <c r="K21" s="357" t="s">
        <v>174</v>
      </c>
    </row>
    <row r="22" spans="1:11" s="341" customFormat="1" ht="15.75" customHeight="1">
      <c r="A22" s="215" t="s">
        <v>215</v>
      </c>
      <c r="B22" s="356">
        <f t="shared" ref="B22:I22" si="1">B18</f>
        <v>960717.28300000005</v>
      </c>
      <c r="C22" s="356">
        <f t="shared" si="1"/>
        <v>737074.43900000001</v>
      </c>
      <c r="D22" s="356">
        <f t="shared" si="1"/>
        <v>765300</v>
      </c>
      <c r="E22" s="356">
        <f t="shared" si="1"/>
        <v>866200</v>
      </c>
      <c r="F22" s="356">
        <f t="shared" si="1"/>
        <v>4156000</v>
      </c>
      <c r="G22" s="356">
        <f t="shared" si="1"/>
        <v>4045034.8388499999</v>
      </c>
      <c r="H22" s="356">
        <f t="shared" si="1"/>
        <v>1973290.1154700001</v>
      </c>
      <c r="I22" s="356">
        <f t="shared" si="1"/>
        <v>2656772.8056999999</v>
      </c>
      <c r="J22" s="356">
        <v>2269831.2537599998</v>
      </c>
      <c r="K22" s="357">
        <f>+K17</f>
        <v>381170.755</v>
      </c>
    </row>
    <row r="23" spans="1:11" s="341" customFormat="1" ht="15.75" customHeight="1">
      <c r="A23" s="321" t="s">
        <v>216</v>
      </c>
      <c r="B23" s="343" t="s">
        <v>174</v>
      </c>
      <c r="C23" s="343">
        <f>SUM(C21:C22)</f>
        <v>8697966.9068959989</v>
      </c>
      <c r="D23" s="343" t="s">
        <v>174</v>
      </c>
      <c r="E23" s="343">
        <f>SUM(E21:E22)</f>
        <v>10940787.683904</v>
      </c>
      <c r="F23" s="343" t="s">
        <v>174</v>
      </c>
      <c r="G23" s="343" t="s">
        <v>174</v>
      </c>
      <c r="H23" s="343" t="s">
        <v>174</v>
      </c>
      <c r="I23" s="343" t="s">
        <v>174</v>
      </c>
      <c r="J23" s="343" t="s">
        <v>174</v>
      </c>
      <c r="K23" s="360" t="s">
        <v>174</v>
      </c>
    </row>
    <row r="24" spans="1:11" s="323" customFormat="1" ht="12" customHeight="1">
      <c r="A24" s="322" t="s">
        <v>217</v>
      </c>
      <c r="B24" s="325"/>
      <c r="D24" s="325"/>
      <c r="F24" s="325"/>
      <c r="G24" s="325"/>
      <c r="H24" s="325"/>
    </row>
    <row r="25" spans="1:11" s="323" customFormat="1" ht="12" customHeight="1">
      <c r="A25" s="322" t="s">
        <v>198</v>
      </c>
      <c r="C25" s="325"/>
      <c r="E25" s="325"/>
      <c r="F25" s="326"/>
      <c r="G25" s="326"/>
      <c r="H25" s="325"/>
    </row>
    <row r="26" spans="1:11" s="323" customFormat="1" ht="12" customHeight="1">
      <c r="A26" s="322" t="s">
        <v>218</v>
      </c>
      <c r="B26" s="327"/>
      <c r="C26" s="328"/>
      <c r="D26" s="325"/>
      <c r="F26" s="326"/>
      <c r="G26" s="326"/>
      <c r="H26" s="325"/>
    </row>
    <row r="27" spans="1:11" s="323" customFormat="1" ht="12" customHeight="1">
      <c r="A27" s="322" t="s">
        <v>382</v>
      </c>
      <c r="B27" s="327"/>
      <c r="C27" s="329"/>
      <c r="D27" s="325"/>
      <c r="F27" s="326"/>
      <c r="G27" s="326"/>
      <c r="H27" s="325"/>
    </row>
    <row r="28" spans="1:11" s="323" customFormat="1" ht="12" customHeight="1">
      <c r="A28" s="322" t="s">
        <v>383</v>
      </c>
      <c r="B28" s="326"/>
      <c r="C28" s="326"/>
      <c r="D28" s="326"/>
      <c r="E28" s="326"/>
      <c r="F28" s="326"/>
      <c r="G28" s="326"/>
      <c r="H28" s="326"/>
      <c r="I28" s="326"/>
      <c r="J28" s="326"/>
      <c r="K28" s="326"/>
    </row>
    <row r="29" spans="1:11" s="323" customFormat="1" ht="12" customHeight="1">
      <c r="A29" s="330" t="s">
        <v>222</v>
      </c>
      <c r="B29" s="326"/>
      <c r="C29" s="331"/>
      <c r="D29" s="326"/>
      <c r="E29" s="331"/>
      <c r="H29" s="326"/>
      <c r="I29" s="332"/>
    </row>
  </sheetData>
  <mergeCells count="10">
    <mergeCell ref="H7:H8"/>
    <mergeCell ref="I7:I8"/>
    <mergeCell ref="J7:J8"/>
    <mergeCell ref="K7:K8"/>
    <mergeCell ref="B7:B8"/>
    <mergeCell ref="C7:C8"/>
    <mergeCell ref="D7:D8"/>
    <mergeCell ref="E7:E8"/>
    <mergeCell ref="F7:F8"/>
    <mergeCell ref="G7:G8"/>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F67DA-0C46-4E14-92D5-32CB161EA5D7}">
  <dimension ref="A3:K29"/>
  <sheetViews>
    <sheetView showGridLines="0" zoomScale="80" zoomScaleNormal="80" workbookViewId="0">
      <selection activeCell="I31" sqref="I31"/>
    </sheetView>
  </sheetViews>
  <sheetFormatPr baseColWidth="10" defaultRowHeight="18"/>
  <cols>
    <col min="1" max="1" width="66.5703125" style="333" customWidth="1"/>
    <col min="2" max="2" width="11" style="333" bestFit="1" customWidth="1"/>
    <col min="3" max="3" width="12.7109375" style="333" bestFit="1" customWidth="1"/>
    <col min="4" max="4" width="11.42578125" style="333" bestFit="1" customWidth="1"/>
    <col min="5" max="5" width="12.7109375" style="333" bestFit="1" customWidth="1"/>
    <col min="6" max="7" width="11.42578125" style="333" bestFit="1" customWidth="1"/>
    <col min="8" max="10" width="11.7109375" style="333" bestFit="1" customWidth="1"/>
    <col min="11" max="11" width="9.42578125" style="333" bestFit="1" customWidth="1"/>
    <col min="12" max="16384" width="11.42578125" style="333"/>
  </cols>
  <sheetData>
    <row r="3" spans="1:11" s="323" customFormat="1">
      <c r="A3" s="334"/>
    </row>
    <row r="4" spans="1:11" s="323" customFormat="1">
      <c r="A4" s="344" t="s">
        <v>387</v>
      </c>
      <c r="B4" s="345"/>
      <c r="C4" s="345"/>
      <c r="D4" s="345"/>
      <c r="E4" s="345"/>
      <c r="F4" s="345"/>
      <c r="G4" s="345"/>
      <c r="H4" s="345"/>
      <c r="I4" s="346"/>
      <c r="J4" s="346"/>
      <c r="K4" s="347"/>
    </row>
    <row r="5" spans="1:11" s="324" customFormat="1" ht="15">
      <c r="A5" s="348" t="s">
        <v>384</v>
      </c>
      <c r="B5" s="349"/>
      <c r="C5" s="349"/>
      <c r="D5" s="349"/>
      <c r="E5" s="349"/>
      <c r="F5" s="349"/>
      <c r="G5" s="349"/>
      <c r="H5" s="349"/>
      <c r="I5" s="350"/>
      <c r="J5" s="350"/>
      <c r="K5" s="351"/>
    </row>
    <row r="6" spans="1:11" s="341" customFormat="1" ht="13.5">
      <c r="A6" s="320" t="s">
        <v>206</v>
      </c>
      <c r="B6" s="480">
        <v>2010</v>
      </c>
      <c r="C6" s="480">
        <v>2011</v>
      </c>
      <c r="D6" s="480">
        <v>2012</v>
      </c>
      <c r="E6" s="480">
        <v>2013</v>
      </c>
      <c r="F6" s="480">
        <v>2014</v>
      </c>
      <c r="G6" s="480">
        <v>2015</v>
      </c>
      <c r="H6" s="480">
        <v>2016</v>
      </c>
      <c r="I6" s="480">
        <v>2017</v>
      </c>
      <c r="J6" s="480">
        <v>2018</v>
      </c>
      <c r="K6" s="482">
        <v>2019</v>
      </c>
    </row>
    <row r="7" spans="1:11" s="341" customFormat="1" ht="13.5">
      <c r="A7" s="361" t="s">
        <v>207</v>
      </c>
      <c r="B7" s="481"/>
      <c r="C7" s="481"/>
      <c r="D7" s="481"/>
      <c r="E7" s="481"/>
      <c r="F7" s="481"/>
      <c r="G7" s="481"/>
      <c r="H7" s="481"/>
      <c r="I7" s="481"/>
      <c r="J7" s="481"/>
      <c r="K7" s="483"/>
    </row>
    <row r="8" spans="1:11" s="341" customFormat="1" ht="15.75" customHeight="1">
      <c r="A8" s="216" t="s">
        <v>208</v>
      </c>
      <c r="B8" s="352"/>
      <c r="C8" s="353"/>
      <c r="D8" s="352"/>
      <c r="E8" s="353"/>
      <c r="F8" s="352"/>
      <c r="G8" s="352"/>
      <c r="H8" s="352"/>
      <c r="I8" s="354"/>
      <c r="J8" s="354"/>
      <c r="K8" s="355"/>
    </row>
    <row r="9" spans="1:11" s="341" customFormat="1" ht="15.75" customHeight="1">
      <c r="A9" s="215" t="s">
        <v>377</v>
      </c>
      <c r="B9" s="356" t="s">
        <v>174</v>
      </c>
      <c r="C9" s="356">
        <v>11446254.805530604</v>
      </c>
      <c r="D9" s="356" t="s">
        <v>174</v>
      </c>
      <c r="E9" s="356">
        <v>13703478.792952284</v>
      </c>
      <c r="F9" s="356" t="s">
        <v>174</v>
      </c>
      <c r="G9" s="356" t="s">
        <v>174</v>
      </c>
      <c r="H9" s="356" t="s">
        <v>174</v>
      </c>
      <c r="I9" s="356" t="s">
        <v>174</v>
      </c>
      <c r="J9" s="356" t="s">
        <v>174</v>
      </c>
      <c r="K9" s="357" t="s">
        <v>174</v>
      </c>
    </row>
    <row r="10" spans="1:11" s="341" customFormat="1" ht="15.75" customHeight="1">
      <c r="A10" s="216" t="s">
        <v>209</v>
      </c>
      <c r="B10" s="358" t="s">
        <v>174</v>
      </c>
      <c r="C10" s="358">
        <v>11446254.805530604</v>
      </c>
      <c r="D10" s="358" t="s">
        <v>174</v>
      </c>
      <c r="E10" s="358">
        <v>13703478.792952284</v>
      </c>
      <c r="F10" s="358" t="s">
        <v>174</v>
      </c>
      <c r="G10" s="358" t="s">
        <v>174</v>
      </c>
      <c r="H10" s="358" t="s">
        <v>174</v>
      </c>
      <c r="I10" s="358" t="s">
        <v>174</v>
      </c>
      <c r="J10" s="358" t="s">
        <v>174</v>
      </c>
      <c r="K10" s="359" t="s">
        <v>174</v>
      </c>
    </row>
    <row r="11" spans="1:11" s="341" customFormat="1" ht="15.75" customHeight="1">
      <c r="A11" s="215"/>
      <c r="B11" s="356"/>
      <c r="C11" s="356"/>
      <c r="D11" s="356"/>
      <c r="E11" s="356"/>
      <c r="F11" s="356"/>
      <c r="G11" s="356"/>
      <c r="H11" s="356"/>
      <c r="I11" s="358"/>
      <c r="J11" s="358"/>
      <c r="K11" s="359"/>
    </row>
    <row r="12" spans="1:11" s="341" customFormat="1" ht="15.75" customHeight="1">
      <c r="A12" s="216" t="s">
        <v>210</v>
      </c>
      <c r="B12" s="356"/>
      <c r="C12" s="356"/>
      <c r="D12" s="356"/>
      <c r="E12" s="356"/>
      <c r="F12" s="356"/>
      <c r="G12" s="356"/>
      <c r="H12" s="356"/>
      <c r="I12" s="358"/>
      <c r="J12" s="358"/>
      <c r="K12" s="359"/>
    </row>
    <row r="13" spans="1:11" s="341" customFormat="1" ht="15.75" customHeight="1">
      <c r="A13" s="215" t="s">
        <v>211</v>
      </c>
      <c r="B13" s="356"/>
      <c r="C13" s="356"/>
      <c r="D13" s="356"/>
      <c r="E13" s="356"/>
      <c r="F13" s="356"/>
      <c r="G13" s="356"/>
      <c r="H13" s="356"/>
      <c r="I13" s="356"/>
      <c r="J13" s="356"/>
      <c r="K13" s="357"/>
    </row>
    <row r="14" spans="1:11" s="341" customFormat="1" ht="15.75" customHeight="1">
      <c r="A14" s="215" t="s">
        <v>378</v>
      </c>
      <c r="B14" s="356">
        <v>952991.30054559442</v>
      </c>
      <c r="C14" s="356">
        <v>621039.56392832671</v>
      </c>
      <c r="D14" s="356">
        <v>618991.23541701725</v>
      </c>
      <c r="E14" s="356">
        <v>798344.66134477698</v>
      </c>
      <c r="F14" s="356">
        <v>1066657.6506634585</v>
      </c>
      <c r="G14" s="356">
        <v>637022.76562589838</v>
      </c>
      <c r="H14" s="356">
        <v>799509.24937899632</v>
      </c>
      <c r="I14" s="356">
        <v>230929.04646658161</v>
      </c>
      <c r="J14" s="356">
        <v>165599.09054077198</v>
      </c>
      <c r="K14" s="357">
        <v>0</v>
      </c>
    </row>
    <row r="15" spans="1:11" s="341" customFormat="1" ht="15.75" customHeight="1">
      <c r="A15" s="215" t="s">
        <v>212</v>
      </c>
      <c r="B15" s="356">
        <v>508435.29378600541</v>
      </c>
      <c r="C15" s="356">
        <v>438543.06482902518</v>
      </c>
      <c r="D15" s="356">
        <v>437669.17605887685</v>
      </c>
      <c r="E15" s="356">
        <v>379671.29377761803</v>
      </c>
      <c r="F15" s="356">
        <v>455779.33789036691</v>
      </c>
      <c r="G15" s="356">
        <v>139231.02230387443</v>
      </c>
      <c r="H15" s="356">
        <v>0</v>
      </c>
      <c r="I15" s="356">
        <v>0</v>
      </c>
      <c r="J15" s="356">
        <v>0</v>
      </c>
      <c r="K15" s="357">
        <v>0</v>
      </c>
    </row>
    <row r="16" spans="1:11" s="341" customFormat="1" ht="15.75" customHeight="1">
      <c r="A16" s="215" t="s">
        <v>213</v>
      </c>
      <c r="B16" s="356">
        <v>0</v>
      </c>
      <c r="C16" s="356">
        <v>0</v>
      </c>
      <c r="D16" s="356">
        <v>0</v>
      </c>
      <c r="E16" s="356">
        <v>0</v>
      </c>
      <c r="F16" s="356">
        <v>3890504.5207957882</v>
      </c>
      <c r="G16" s="356">
        <v>4347072.0243589403</v>
      </c>
      <c r="H16" s="356">
        <v>1567754.1030185262</v>
      </c>
      <c r="I16" s="356">
        <v>2754893.4545500595</v>
      </c>
      <c r="J16" s="356">
        <v>2265160.5680229147</v>
      </c>
      <c r="K16" s="357">
        <v>391868.78811534127</v>
      </c>
    </row>
    <row r="17" spans="1:11" s="341" customFormat="1" ht="15.75" customHeight="1">
      <c r="A17" s="216" t="s">
        <v>214</v>
      </c>
      <c r="B17" s="358">
        <v>1461426.5943315998</v>
      </c>
      <c r="C17" s="358">
        <v>1059582.628757352</v>
      </c>
      <c r="D17" s="358">
        <v>1056660.411475894</v>
      </c>
      <c r="E17" s="358">
        <v>1178015.955122395</v>
      </c>
      <c r="F17" s="358">
        <v>5412941.5093496135</v>
      </c>
      <c r="G17" s="358">
        <v>5123325.8122887127</v>
      </c>
      <c r="H17" s="358">
        <v>2367263.3523975224</v>
      </c>
      <c r="I17" s="358">
        <v>2985822.501016641</v>
      </c>
      <c r="J17" s="358">
        <v>2430759.6585636865</v>
      </c>
      <c r="K17" s="359">
        <v>391868.78811534127</v>
      </c>
    </row>
    <row r="18" spans="1:11" s="341" customFormat="1" ht="15.75" customHeight="1">
      <c r="A18" s="215"/>
      <c r="B18" s="356"/>
      <c r="C18" s="356"/>
      <c r="D18" s="356"/>
      <c r="E18" s="356"/>
      <c r="F18" s="356"/>
      <c r="G18" s="356"/>
      <c r="H18" s="356"/>
      <c r="I18" s="358"/>
      <c r="J18" s="358"/>
      <c r="K18" s="359"/>
    </row>
    <row r="19" spans="1:11" s="341" customFormat="1" ht="15.75" customHeight="1">
      <c r="A19" s="216" t="s">
        <v>69</v>
      </c>
      <c r="B19" s="356"/>
      <c r="C19" s="356"/>
      <c r="D19" s="356"/>
      <c r="E19" s="356"/>
      <c r="F19" s="356"/>
      <c r="G19" s="356"/>
      <c r="H19" s="356"/>
      <c r="I19" s="358"/>
      <c r="J19" s="358"/>
      <c r="K19" s="359"/>
    </row>
    <row r="20" spans="1:11" s="341" customFormat="1" ht="15.75" customHeight="1">
      <c r="A20" s="215" t="s">
        <v>379</v>
      </c>
      <c r="B20" s="356" t="s">
        <v>174</v>
      </c>
      <c r="C20" s="356">
        <v>11446254.805530604</v>
      </c>
      <c r="D20" s="356" t="s">
        <v>174</v>
      </c>
      <c r="E20" s="356">
        <v>13703478.792952284</v>
      </c>
      <c r="F20" s="356" t="s">
        <v>174</v>
      </c>
      <c r="G20" s="356" t="s">
        <v>174</v>
      </c>
      <c r="H20" s="356" t="s">
        <v>174</v>
      </c>
      <c r="I20" s="356" t="s">
        <v>174</v>
      </c>
      <c r="J20" s="356" t="s">
        <v>174</v>
      </c>
      <c r="K20" s="357" t="s">
        <v>174</v>
      </c>
    </row>
    <row r="21" spans="1:11" s="341" customFormat="1" ht="15.75" customHeight="1">
      <c r="A21" s="215" t="s">
        <v>215</v>
      </c>
      <c r="B21" s="356">
        <v>1461426.5943315998</v>
      </c>
      <c r="C21" s="356">
        <v>1059582.628757352</v>
      </c>
      <c r="D21" s="356">
        <v>1056660.411475894</v>
      </c>
      <c r="E21" s="356">
        <v>1178015.955122395</v>
      </c>
      <c r="F21" s="356">
        <v>5412941.5093496135</v>
      </c>
      <c r="G21" s="356">
        <v>5123325.8122887127</v>
      </c>
      <c r="H21" s="356">
        <v>2367263.3523975224</v>
      </c>
      <c r="I21" s="356">
        <v>2985822.501016641</v>
      </c>
      <c r="J21" s="356">
        <v>2430759.6585636865</v>
      </c>
      <c r="K21" s="357">
        <v>391868.78811534127</v>
      </c>
    </row>
    <row r="22" spans="1:11" s="341" customFormat="1" ht="15.75" customHeight="1">
      <c r="A22" s="321" t="s">
        <v>216</v>
      </c>
      <c r="B22" s="343" t="s">
        <v>174</v>
      </c>
      <c r="C22" s="343">
        <v>12505837.434287956</v>
      </c>
      <c r="D22" s="343" t="s">
        <v>174</v>
      </c>
      <c r="E22" s="343">
        <v>14881494.748074679</v>
      </c>
      <c r="F22" s="343" t="s">
        <v>174</v>
      </c>
      <c r="G22" s="343" t="s">
        <v>174</v>
      </c>
      <c r="H22" s="343" t="s">
        <v>174</v>
      </c>
      <c r="I22" s="343" t="s">
        <v>174</v>
      </c>
      <c r="J22" s="343" t="s">
        <v>174</v>
      </c>
      <c r="K22" s="360" t="s">
        <v>174</v>
      </c>
    </row>
    <row r="23" spans="1:11" s="323" customFormat="1" ht="12" customHeight="1">
      <c r="A23" s="322" t="s">
        <v>217</v>
      </c>
      <c r="B23" s="325"/>
      <c r="D23" s="325"/>
      <c r="F23" s="325"/>
      <c r="G23" s="325"/>
      <c r="H23" s="325"/>
    </row>
    <row r="24" spans="1:11" s="323" customFormat="1" ht="12" customHeight="1">
      <c r="A24" s="322" t="s">
        <v>198</v>
      </c>
      <c r="C24" s="325"/>
      <c r="E24" s="325"/>
      <c r="F24" s="326"/>
      <c r="G24" s="326"/>
      <c r="H24" s="325"/>
    </row>
    <row r="25" spans="1:11" s="323" customFormat="1" ht="12" customHeight="1">
      <c r="A25" s="322" t="s">
        <v>218</v>
      </c>
      <c r="B25" s="325"/>
      <c r="D25" s="325"/>
      <c r="F25" s="326"/>
      <c r="G25" s="326"/>
      <c r="H25" s="325"/>
    </row>
    <row r="26" spans="1:11" s="323" customFormat="1" ht="12" customHeight="1">
      <c r="A26" s="322" t="s">
        <v>382</v>
      </c>
      <c r="B26" s="325"/>
      <c r="D26" s="325"/>
      <c r="F26" s="326"/>
      <c r="G26" s="326"/>
      <c r="H26" s="325"/>
    </row>
    <row r="27" spans="1:11" s="323" customFormat="1" ht="12" customHeight="1">
      <c r="A27" s="322" t="s">
        <v>383</v>
      </c>
      <c r="B27" s="326"/>
      <c r="C27" s="331"/>
      <c r="D27" s="326"/>
      <c r="E27" s="331"/>
      <c r="H27" s="326"/>
      <c r="I27" s="331"/>
    </row>
    <row r="28" spans="1:11" s="323" customFormat="1" ht="12" customHeight="1">
      <c r="A28" s="330" t="s">
        <v>222</v>
      </c>
      <c r="B28" s="326"/>
      <c r="C28" s="331"/>
      <c r="D28" s="326"/>
      <c r="E28" s="331"/>
      <c r="H28" s="326"/>
      <c r="I28" s="332"/>
    </row>
    <row r="29" spans="1:11" s="323" customFormat="1">
      <c r="A29" s="324"/>
    </row>
  </sheetData>
  <mergeCells count="10">
    <mergeCell ref="H6:H7"/>
    <mergeCell ref="I6:I7"/>
    <mergeCell ref="J6:J7"/>
    <mergeCell ref="K6:K7"/>
    <mergeCell ref="B6:B7"/>
    <mergeCell ref="C6:C7"/>
    <mergeCell ref="D6:D7"/>
    <mergeCell ref="E6:E7"/>
    <mergeCell ref="F6:F7"/>
    <mergeCell ref="G6:G7"/>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B27E4-388F-4F99-91BC-9904F703523B}">
  <dimension ref="A4:K30"/>
  <sheetViews>
    <sheetView showGridLines="0" zoomScale="89" zoomScaleNormal="89" workbookViewId="0">
      <selection activeCell="G3" sqref="G3"/>
    </sheetView>
  </sheetViews>
  <sheetFormatPr baseColWidth="10" defaultRowHeight="15"/>
  <cols>
    <col min="1" max="1" width="72.7109375" style="335" customWidth="1"/>
    <col min="2" max="11" width="10.7109375" style="335" customWidth="1"/>
    <col min="12" max="16384" width="11.42578125" style="335"/>
  </cols>
  <sheetData>
    <row r="4" spans="1:11">
      <c r="A4" s="334"/>
    </row>
    <row r="5" spans="1:11">
      <c r="A5" s="363" t="s">
        <v>388</v>
      </c>
      <c r="B5" s="364"/>
      <c r="C5" s="364"/>
      <c r="D5" s="364"/>
      <c r="E5" s="364"/>
      <c r="F5" s="364"/>
      <c r="G5" s="364"/>
      <c r="H5" s="364"/>
      <c r="I5" s="365"/>
      <c r="J5" s="365"/>
      <c r="K5" s="366"/>
    </row>
    <row r="6" spans="1:11">
      <c r="A6" s="348" t="s">
        <v>385</v>
      </c>
      <c r="B6" s="349"/>
      <c r="C6" s="349"/>
      <c r="D6" s="349"/>
      <c r="E6" s="349"/>
      <c r="F6" s="349"/>
      <c r="G6" s="349"/>
      <c r="H6" s="349"/>
      <c r="I6" s="350"/>
      <c r="J6" s="350"/>
      <c r="K6" s="351"/>
    </row>
    <row r="7" spans="1:11" s="342" customFormat="1" ht="13.5">
      <c r="A7" s="320" t="s">
        <v>206</v>
      </c>
      <c r="B7" s="480">
        <v>2010</v>
      </c>
      <c r="C7" s="480">
        <v>2011</v>
      </c>
      <c r="D7" s="480">
        <v>2012</v>
      </c>
      <c r="E7" s="480">
        <v>2013</v>
      </c>
      <c r="F7" s="480">
        <v>2014</v>
      </c>
      <c r="G7" s="480">
        <v>2015</v>
      </c>
      <c r="H7" s="480">
        <v>2016</v>
      </c>
      <c r="I7" s="480">
        <v>2017</v>
      </c>
      <c r="J7" s="480">
        <v>2018</v>
      </c>
      <c r="K7" s="482">
        <v>2019</v>
      </c>
    </row>
    <row r="8" spans="1:11" s="342" customFormat="1" ht="13.5">
      <c r="A8" s="361" t="s">
        <v>207</v>
      </c>
      <c r="B8" s="481"/>
      <c r="C8" s="481"/>
      <c r="D8" s="481"/>
      <c r="E8" s="481"/>
      <c r="F8" s="481"/>
      <c r="G8" s="481"/>
      <c r="H8" s="481"/>
      <c r="I8" s="481"/>
      <c r="J8" s="481"/>
      <c r="K8" s="483"/>
    </row>
    <row r="9" spans="1:11" s="342" customFormat="1" ht="15.75" customHeight="1">
      <c r="A9" s="216" t="s">
        <v>208</v>
      </c>
      <c r="B9" s="367"/>
      <c r="C9" s="368"/>
      <c r="D9" s="367"/>
      <c r="E9" s="368"/>
      <c r="F9" s="367"/>
      <c r="G9" s="367"/>
      <c r="H9" s="367"/>
      <c r="I9" s="369"/>
      <c r="J9" s="369"/>
      <c r="K9" s="370"/>
    </row>
    <row r="10" spans="1:11" s="342" customFormat="1" ht="15.75" customHeight="1">
      <c r="A10" s="215" t="s">
        <v>219</v>
      </c>
      <c r="B10" s="371" t="s">
        <v>174</v>
      </c>
      <c r="C10" s="371">
        <v>8415201.6476952322</v>
      </c>
      <c r="D10" s="371" t="s">
        <v>174</v>
      </c>
      <c r="E10" s="371">
        <v>10074682.015879512</v>
      </c>
      <c r="F10" s="371" t="s">
        <v>174</v>
      </c>
      <c r="G10" s="371" t="s">
        <v>174</v>
      </c>
      <c r="H10" s="371" t="s">
        <v>174</v>
      </c>
      <c r="I10" s="371" t="s">
        <v>174</v>
      </c>
      <c r="J10" s="371" t="s">
        <v>174</v>
      </c>
      <c r="K10" s="372" t="s">
        <v>174</v>
      </c>
    </row>
    <row r="11" spans="1:11" s="342" customFormat="1" ht="15.75" customHeight="1">
      <c r="A11" s="216" t="s">
        <v>209</v>
      </c>
      <c r="B11" s="373" t="s">
        <v>174</v>
      </c>
      <c r="C11" s="373">
        <v>8415201.6476952322</v>
      </c>
      <c r="D11" s="373" t="s">
        <v>174</v>
      </c>
      <c r="E11" s="373">
        <v>10074682.015879512</v>
      </c>
      <c r="F11" s="373" t="s">
        <v>174</v>
      </c>
      <c r="G11" s="373" t="s">
        <v>174</v>
      </c>
      <c r="H11" s="373" t="s">
        <v>174</v>
      </c>
      <c r="I11" s="373" t="s">
        <v>174</v>
      </c>
      <c r="J11" s="373" t="s">
        <v>174</v>
      </c>
      <c r="K11" s="374" t="s">
        <v>174</v>
      </c>
    </row>
    <row r="12" spans="1:11" s="342" customFormat="1" ht="15.75" customHeight="1">
      <c r="A12" s="215"/>
      <c r="B12" s="371"/>
      <c r="C12" s="371"/>
      <c r="D12" s="371"/>
      <c r="E12" s="371"/>
      <c r="F12" s="371"/>
      <c r="G12" s="371"/>
      <c r="H12" s="371"/>
      <c r="I12" s="373"/>
      <c r="J12" s="373"/>
      <c r="K12" s="374"/>
    </row>
    <row r="13" spans="1:11" s="342" customFormat="1" ht="15.75" customHeight="1">
      <c r="A13" s="216" t="s">
        <v>210</v>
      </c>
      <c r="B13" s="371"/>
      <c r="C13" s="371"/>
      <c r="D13" s="371"/>
      <c r="E13" s="371"/>
      <c r="F13" s="371"/>
      <c r="G13" s="371"/>
      <c r="H13" s="371"/>
      <c r="I13" s="373"/>
      <c r="J13" s="373"/>
      <c r="K13" s="374"/>
    </row>
    <row r="14" spans="1:11" s="342" customFormat="1" ht="15.75" customHeight="1">
      <c r="A14" s="215" t="s">
        <v>211</v>
      </c>
      <c r="B14" s="371"/>
      <c r="C14" s="371"/>
      <c r="D14" s="371"/>
      <c r="E14" s="371"/>
      <c r="F14" s="371"/>
      <c r="G14" s="371"/>
      <c r="H14" s="371"/>
      <c r="I14" s="371"/>
      <c r="J14" s="371"/>
      <c r="K14" s="372"/>
    </row>
    <row r="15" spans="1:11" s="342" customFormat="1" ht="15.75" customHeight="1">
      <c r="A15" s="215" t="s">
        <v>220</v>
      </c>
      <c r="B15" s="371">
        <v>700699.48851656623</v>
      </c>
      <c r="C15" s="371">
        <v>456653.2114916431</v>
      </c>
      <c r="D15" s="371">
        <v>455147.29825323657</v>
      </c>
      <c r="E15" s="371">
        <v>587005.49629139795</v>
      </c>
      <c r="F15" s="371">
        <v>784265.22376205376</v>
      </c>
      <c r="G15" s="371">
        <v>468404.10756245122</v>
      </c>
      <c r="H15" s="371">
        <v>587860.2399575084</v>
      </c>
      <c r="I15" s="371">
        <v>169850.73699020673</v>
      </c>
      <c r="J15" s="371">
        <v>121824.05533548041</v>
      </c>
      <c r="K15" s="372">
        <v>0</v>
      </c>
    </row>
    <row r="16" spans="1:11" s="342" customFormat="1" ht="15.75" customHeight="1">
      <c r="A16" s="215" t="s">
        <v>212</v>
      </c>
      <c r="B16" s="371">
        <v>373868.08592681034</v>
      </c>
      <c r="C16" s="371">
        <v>322484.31091055879</v>
      </c>
      <c r="D16" s="371">
        <v>321841.83258147666</v>
      </c>
      <c r="E16" s="371">
        <v>279202.6142496735</v>
      </c>
      <c r="F16" s="371">
        <v>335156.07853079221</v>
      </c>
      <c r="G16" s="371">
        <v>102434.2978764804</v>
      </c>
      <c r="H16" s="371">
        <v>0</v>
      </c>
      <c r="I16" s="371">
        <v>0</v>
      </c>
      <c r="J16" s="371">
        <v>0</v>
      </c>
      <c r="K16" s="372">
        <v>0</v>
      </c>
    </row>
    <row r="17" spans="1:11" s="342" customFormat="1" ht="15.75" customHeight="1">
      <c r="A17" s="215" t="s">
        <v>213</v>
      </c>
      <c r="B17" s="371">
        <v>0</v>
      </c>
      <c r="C17" s="371">
        <v>0</v>
      </c>
      <c r="D17" s="371">
        <v>0</v>
      </c>
      <c r="E17" s="371">
        <v>0</v>
      </c>
      <c r="F17" s="371">
        <v>2860317.7330613611</v>
      </c>
      <c r="G17" s="371">
        <v>3195982.5364110842</v>
      </c>
      <c r="H17" s="371">
        <v>1152661.8656983296</v>
      </c>
      <c r="I17" s="371">
        <v>2025449.5086885556</v>
      </c>
      <c r="J17" s="371">
        <v>1665448.0594158827</v>
      </c>
      <c r="K17" s="372">
        <v>290384.82618969167</v>
      </c>
    </row>
    <row r="18" spans="1:11" s="342" customFormat="1" ht="15.75" customHeight="1">
      <c r="A18" s="216" t="s">
        <v>214</v>
      </c>
      <c r="B18" s="373">
        <v>1074567.5744433766</v>
      </c>
      <c r="C18" s="373">
        <v>779137.5224022019</v>
      </c>
      <c r="D18" s="373">
        <v>776989.13083471323</v>
      </c>
      <c r="E18" s="373">
        <v>866208.11054107151</v>
      </c>
      <c r="F18" s="373">
        <v>3979739.0353542073</v>
      </c>
      <c r="G18" s="373">
        <v>3766820.9418500159</v>
      </c>
      <c r="H18" s="373">
        <v>1740522.105655838</v>
      </c>
      <c r="I18" s="373">
        <v>2195300.2456787624</v>
      </c>
      <c r="J18" s="373">
        <v>1787272.1147513632</v>
      </c>
      <c r="K18" s="374">
        <v>290384.82618969167</v>
      </c>
    </row>
    <row r="19" spans="1:11" s="342" customFormat="1" ht="15.75" customHeight="1">
      <c r="A19" s="215"/>
      <c r="B19" s="371"/>
      <c r="C19" s="371"/>
      <c r="D19" s="371"/>
      <c r="E19" s="371"/>
      <c r="F19" s="371"/>
      <c r="G19" s="371"/>
      <c r="H19" s="371"/>
      <c r="I19" s="373"/>
      <c r="J19" s="373"/>
      <c r="K19" s="374"/>
    </row>
    <row r="20" spans="1:11" s="342" customFormat="1" ht="15.75" customHeight="1">
      <c r="A20" s="216" t="s">
        <v>69</v>
      </c>
      <c r="B20" s="371"/>
      <c r="C20" s="371"/>
      <c r="D20" s="371"/>
      <c r="E20" s="371"/>
      <c r="F20" s="371"/>
      <c r="G20" s="371"/>
      <c r="H20" s="371"/>
      <c r="I20" s="373"/>
      <c r="J20" s="373"/>
      <c r="K20" s="374"/>
    </row>
    <row r="21" spans="1:11" s="342" customFormat="1" ht="15.75" customHeight="1">
      <c r="A21" s="215" t="s">
        <v>221</v>
      </c>
      <c r="B21" s="371" t="s">
        <v>174</v>
      </c>
      <c r="C21" s="371">
        <v>8415201.6476952322</v>
      </c>
      <c r="D21" s="371" t="s">
        <v>174</v>
      </c>
      <c r="E21" s="371">
        <v>10074682.015879512</v>
      </c>
      <c r="F21" s="371" t="s">
        <v>174</v>
      </c>
      <c r="G21" s="371" t="s">
        <v>174</v>
      </c>
      <c r="H21" s="371" t="s">
        <v>174</v>
      </c>
      <c r="I21" s="371" t="s">
        <v>174</v>
      </c>
      <c r="J21" s="371" t="s">
        <v>174</v>
      </c>
      <c r="K21" s="372" t="s">
        <v>174</v>
      </c>
    </row>
    <row r="22" spans="1:11" s="342" customFormat="1" ht="15.75" customHeight="1">
      <c r="A22" s="215" t="s">
        <v>215</v>
      </c>
      <c r="B22" s="371">
        <v>1074567.5744433766</v>
      </c>
      <c r="C22" s="371">
        <v>779137.5224022019</v>
      </c>
      <c r="D22" s="371">
        <v>776989.13083471323</v>
      </c>
      <c r="E22" s="371">
        <v>866208.11054107151</v>
      </c>
      <c r="F22" s="371">
        <v>3979739.0353542073</v>
      </c>
      <c r="G22" s="371">
        <v>3766820.9418500159</v>
      </c>
      <c r="H22" s="371">
        <v>1740522.105655838</v>
      </c>
      <c r="I22" s="371">
        <v>2195300.2456787624</v>
      </c>
      <c r="J22" s="371">
        <v>2269831.2537599998</v>
      </c>
      <c r="K22" s="372">
        <v>290384.82618969167</v>
      </c>
    </row>
    <row r="23" spans="1:11" s="342" customFormat="1" ht="15.75" customHeight="1">
      <c r="A23" s="321" t="s">
        <v>216</v>
      </c>
      <c r="B23" s="362" t="s">
        <v>174</v>
      </c>
      <c r="C23" s="362">
        <v>9194339.1700974349</v>
      </c>
      <c r="D23" s="362" t="s">
        <v>174</v>
      </c>
      <c r="E23" s="362">
        <v>10940890.126420584</v>
      </c>
      <c r="F23" s="362" t="s">
        <v>174</v>
      </c>
      <c r="G23" s="362" t="s">
        <v>174</v>
      </c>
      <c r="H23" s="362" t="s">
        <v>174</v>
      </c>
      <c r="I23" s="362" t="s">
        <v>174</v>
      </c>
      <c r="J23" s="362" t="s">
        <v>174</v>
      </c>
      <c r="K23" s="375" t="s">
        <v>174</v>
      </c>
    </row>
    <row r="24" spans="1:11" ht="12" customHeight="1">
      <c r="A24" s="322" t="s">
        <v>217</v>
      </c>
      <c r="B24" s="337"/>
      <c r="C24" s="337"/>
      <c r="D24" s="337"/>
      <c r="E24" s="337"/>
      <c r="F24" s="337"/>
      <c r="G24" s="337"/>
      <c r="H24" s="337"/>
      <c r="I24" s="337"/>
      <c r="J24" s="337"/>
      <c r="K24" s="337"/>
    </row>
    <row r="25" spans="1:11" ht="12" customHeight="1">
      <c r="A25" s="322" t="s">
        <v>198</v>
      </c>
      <c r="C25" s="336"/>
      <c r="E25" s="336"/>
      <c r="F25" s="338"/>
      <c r="G25" s="338"/>
      <c r="H25" s="336"/>
    </row>
    <row r="26" spans="1:11" ht="12" customHeight="1">
      <c r="A26" s="322" t="s">
        <v>218</v>
      </c>
      <c r="B26" s="336"/>
      <c r="D26" s="336"/>
      <c r="F26" s="338"/>
      <c r="G26" s="338"/>
      <c r="H26" s="336"/>
    </row>
    <row r="27" spans="1:11" ht="12" customHeight="1">
      <c r="A27" s="322" t="s">
        <v>382</v>
      </c>
      <c r="B27" s="336"/>
      <c r="D27" s="336"/>
      <c r="F27" s="338"/>
      <c r="G27" s="338"/>
      <c r="H27" s="336"/>
    </row>
    <row r="28" spans="1:11" ht="12" customHeight="1">
      <c r="A28" s="322" t="s">
        <v>383</v>
      </c>
      <c r="B28" s="338"/>
      <c r="C28" s="339"/>
      <c r="D28" s="338"/>
      <c r="E28" s="339"/>
      <c r="H28" s="338"/>
      <c r="I28" s="339"/>
    </row>
    <row r="29" spans="1:11" ht="12" customHeight="1">
      <c r="A29" s="340" t="s">
        <v>222</v>
      </c>
      <c r="B29" s="338"/>
      <c r="C29" s="339"/>
      <c r="D29" s="338"/>
      <c r="E29" s="339"/>
      <c r="H29" s="338"/>
      <c r="I29" s="339"/>
    </row>
    <row r="30" spans="1:11">
      <c r="A30" s="340"/>
    </row>
  </sheetData>
  <mergeCells count="10">
    <mergeCell ref="H7:H8"/>
    <mergeCell ref="I7:I8"/>
    <mergeCell ref="J7:J8"/>
    <mergeCell ref="K7:K8"/>
    <mergeCell ref="B7:B8"/>
    <mergeCell ref="C7:C8"/>
    <mergeCell ref="D7:D8"/>
    <mergeCell ref="E7:E8"/>
    <mergeCell ref="F7:F8"/>
    <mergeCell ref="G7:G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5C5BF-3843-4C75-8C60-37883C6EA472}">
  <dimension ref="A5:Q36"/>
  <sheetViews>
    <sheetView showGridLines="0" zoomScale="77" zoomScaleNormal="77" workbookViewId="0">
      <selection activeCell="B6" sqref="B6:N6"/>
    </sheetView>
  </sheetViews>
  <sheetFormatPr baseColWidth="10" defaultRowHeight="15"/>
  <cols>
    <col min="1" max="1" width="40.7109375" style="19" customWidth="1"/>
    <col min="2" max="14" width="11.7109375" style="19" customWidth="1"/>
    <col min="15" max="15" width="20.7109375" style="19" customWidth="1"/>
    <col min="16" max="16384" width="11.42578125" style="19"/>
  </cols>
  <sheetData>
    <row r="5" spans="1:15" s="18" customFormat="1" ht="37.5" customHeight="1">
      <c r="A5" s="426" t="s">
        <v>248</v>
      </c>
      <c r="B5" s="427"/>
      <c r="C5" s="427"/>
      <c r="D5" s="427"/>
      <c r="E5" s="427"/>
      <c r="F5" s="427"/>
      <c r="G5" s="427"/>
      <c r="H5" s="427"/>
      <c r="I5" s="427"/>
      <c r="J5" s="427"/>
      <c r="K5" s="427"/>
      <c r="L5" s="427"/>
      <c r="M5" s="427"/>
      <c r="N5" s="427"/>
      <c r="O5" s="428"/>
    </row>
    <row r="6" spans="1:15" s="18" customFormat="1" ht="62.1" customHeight="1">
      <c r="A6" s="38" t="s">
        <v>243</v>
      </c>
      <c r="B6" s="379">
        <v>2008</v>
      </c>
      <c r="C6" s="379">
        <v>2009</v>
      </c>
      <c r="D6" s="379">
        <v>2010</v>
      </c>
      <c r="E6" s="379">
        <v>2011</v>
      </c>
      <c r="F6" s="379">
        <v>2012</v>
      </c>
      <c r="G6" s="379">
        <v>2013</v>
      </c>
      <c r="H6" s="379">
        <v>2014</v>
      </c>
      <c r="I6" s="379">
        <v>2015</v>
      </c>
      <c r="J6" s="379">
        <v>2016</v>
      </c>
      <c r="K6" s="379">
        <v>2017</v>
      </c>
      <c r="L6" s="379">
        <v>2018</v>
      </c>
      <c r="M6" s="379">
        <v>2019</v>
      </c>
      <c r="N6" s="379">
        <v>2020</v>
      </c>
      <c r="O6" s="40" t="s">
        <v>22</v>
      </c>
    </row>
    <row r="7" spans="1:15" s="18" customFormat="1" ht="15" customHeight="1">
      <c r="A7" s="41" t="s">
        <v>6</v>
      </c>
      <c r="B7" s="33">
        <v>23.548165137614678</v>
      </c>
      <c r="C7" s="33">
        <v>23.465753424657535</v>
      </c>
      <c r="D7" s="33">
        <v>20.980353634577604</v>
      </c>
      <c r="E7" s="33">
        <v>19.283950617283949</v>
      </c>
      <c r="F7" s="33">
        <v>18.296684118673646</v>
      </c>
      <c r="G7" s="33">
        <v>16.136645962732921</v>
      </c>
      <c r="H7" s="33">
        <v>13.919424460431655</v>
      </c>
      <c r="I7" s="33">
        <v>12.045918367346939</v>
      </c>
      <c r="J7" s="33">
        <v>10.681520314547837</v>
      </c>
      <c r="K7" s="33">
        <v>7.8221258134490235</v>
      </c>
      <c r="L7" s="33">
        <v>5.0223953261927949</v>
      </c>
      <c r="M7" s="33">
        <v>2.8472696245733786</v>
      </c>
      <c r="N7" s="33">
        <v>0.77071129707112973</v>
      </c>
      <c r="O7" s="35">
        <v>13.447762930704084</v>
      </c>
    </row>
    <row r="8" spans="1:15" s="18" customFormat="1" ht="15" customHeight="1">
      <c r="A8" s="41" t="s">
        <v>3</v>
      </c>
      <c r="B8" s="33">
        <v>28.944020356234098</v>
      </c>
      <c r="C8" s="33">
        <v>25.05142857142857</v>
      </c>
      <c r="D8" s="33">
        <v>27.364963503649633</v>
      </c>
      <c r="E8" s="33">
        <v>24.808857808857809</v>
      </c>
      <c r="F8" s="33">
        <v>22.039823008849556</v>
      </c>
      <c r="G8" s="33">
        <v>18.463793103448275</v>
      </c>
      <c r="H8" s="33">
        <v>13.732538330494037</v>
      </c>
      <c r="I8" s="33">
        <v>12.804054054054054</v>
      </c>
      <c r="J8" s="33">
        <v>12.940677966101696</v>
      </c>
      <c r="K8" s="33">
        <v>9.2138810198300281</v>
      </c>
      <c r="L8" s="33">
        <v>6.3338391502276172</v>
      </c>
      <c r="M8" s="33">
        <v>3.8888888888888888</v>
      </c>
      <c r="N8" s="33">
        <v>1.3707713125845737</v>
      </c>
      <c r="O8" s="35">
        <v>15.919810544203758</v>
      </c>
    </row>
    <row r="9" spans="1:15" s="18" customFormat="1" ht="15" customHeight="1">
      <c r="A9" s="41" t="s">
        <v>21</v>
      </c>
      <c r="B9" s="33">
        <v>20.985458612975393</v>
      </c>
      <c r="C9" s="33">
        <v>20.511135857461024</v>
      </c>
      <c r="D9" s="33">
        <v>19.540733197556008</v>
      </c>
      <c r="E9" s="33">
        <v>18.887141535615172</v>
      </c>
      <c r="F9" s="33">
        <v>16.76108597285068</v>
      </c>
      <c r="G9" s="33">
        <v>15.054973821989529</v>
      </c>
      <c r="H9" s="33">
        <v>14.532423208191126</v>
      </c>
      <c r="I9" s="33">
        <v>12.706015037593986</v>
      </c>
      <c r="J9" s="33">
        <v>9.9329819277108431</v>
      </c>
      <c r="K9" s="33">
        <v>9.7308762169680119</v>
      </c>
      <c r="L9" s="33">
        <v>6.7906824146981624</v>
      </c>
      <c r="M9" s="33">
        <v>3.6437317784256558</v>
      </c>
      <c r="N9" s="33">
        <v>1.0439153439153439</v>
      </c>
      <c r="O9" s="35">
        <v>13.086242686611609</v>
      </c>
    </row>
    <row r="10" spans="1:15" s="18" customFormat="1" ht="15" customHeight="1">
      <c r="A10" s="41" t="s">
        <v>16</v>
      </c>
      <c r="B10" s="33">
        <v>30.55594002306805</v>
      </c>
      <c r="C10" s="33">
        <v>32.103651354534747</v>
      </c>
      <c r="D10" s="33">
        <v>30.414553472987873</v>
      </c>
      <c r="E10" s="33">
        <v>35.56216216216216</v>
      </c>
      <c r="F10" s="33">
        <v>45.657869934024504</v>
      </c>
      <c r="G10" s="33">
        <v>35.093720712277417</v>
      </c>
      <c r="H10" s="33">
        <v>27.387630662020907</v>
      </c>
      <c r="I10" s="33">
        <v>36.392674616695061</v>
      </c>
      <c r="J10" s="33">
        <v>23.960477255779271</v>
      </c>
      <c r="K10" s="33">
        <v>22.5758896151053</v>
      </c>
      <c r="L10" s="33">
        <v>14.842598794373744</v>
      </c>
      <c r="M10" s="33">
        <v>7.0199875078076204</v>
      </c>
      <c r="N10" s="33">
        <v>2.1041557075223567</v>
      </c>
      <c r="O10" s="35">
        <v>26.436254755258389</v>
      </c>
    </row>
    <row r="11" spans="1:15" s="18" customFormat="1" ht="15" customHeight="1">
      <c r="A11" s="41" t="s">
        <v>7</v>
      </c>
      <c r="B11" s="33">
        <v>19.875</v>
      </c>
      <c r="C11" s="33">
        <v>23.578947368421051</v>
      </c>
      <c r="D11" s="33">
        <v>16.589285714285715</v>
      </c>
      <c r="E11" s="33">
        <v>19.442028985507246</v>
      </c>
      <c r="F11" s="33">
        <v>15.381679389312977</v>
      </c>
      <c r="G11" s="33">
        <v>13.198924731182796</v>
      </c>
      <c r="H11" s="33">
        <v>17.135922330097088</v>
      </c>
      <c r="I11" s="33">
        <v>14.707423580786026</v>
      </c>
      <c r="J11" s="33">
        <v>14.179389312977099</v>
      </c>
      <c r="K11" s="33">
        <v>8.2471482889733831</v>
      </c>
      <c r="L11" s="33">
        <v>5.4250681198910078</v>
      </c>
      <c r="M11" s="33">
        <v>3.5275590551181102</v>
      </c>
      <c r="N11" s="33">
        <v>1.3133640552995391</v>
      </c>
      <c r="O11" s="35">
        <v>13.277056994757848</v>
      </c>
    </row>
    <row r="12" spans="1:15" s="18" customFormat="1" ht="15" customHeight="1">
      <c r="A12" s="41" t="s">
        <v>9</v>
      </c>
      <c r="B12" s="33">
        <v>14.864583333333334</v>
      </c>
      <c r="C12" s="33">
        <v>17.895348837209301</v>
      </c>
      <c r="D12" s="33">
        <v>15.669724770642201</v>
      </c>
      <c r="E12" s="33">
        <v>11.618556701030927</v>
      </c>
      <c r="F12" s="33">
        <v>13.096491228070175</v>
      </c>
      <c r="G12" s="33">
        <v>8.4054054054054053</v>
      </c>
      <c r="H12" s="33">
        <v>9.4361702127659566</v>
      </c>
      <c r="I12" s="33">
        <v>11.379562043795621</v>
      </c>
      <c r="J12" s="33">
        <v>9.4390243902439028</v>
      </c>
      <c r="K12" s="33">
        <v>5.9774011299435026</v>
      </c>
      <c r="L12" s="33">
        <v>4.9710982658959537</v>
      </c>
      <c r="M12" s="33">
        <v>2.6472868217054262</v>
      </c>
      <c r="N12" s="33">
        <v>0.70776255707762559</v>
      </c>
      <c r="O12" s="35">
        <v>9.7006473613168716</v>
      </c>
    </row>
    <row r="13" spans="1:15" s="18" customFormat="1" ht="15" customHeight="1">
      <c r="A13" s="41" t="s">
        <v>13</v>
      </c>
      <c r="B13" s="33">
        <v>17.003454231433505</v>
      </c>
      <c r="C13" s="33">
        <v>19.127105666156201</v>
      </c>
      <c r="D13" s="33">
        <v>16.513137557959816</v>
      </c>
      <c r="E13" s="33">
        <v>17.060301507537687</v>
      </c>
      <c r="F13" s="33">
        <v>17.752519596864502</v>
      </c>
      <c r="G13" s="33">
        <v>14.578154425612052</v>
      </c>
      <c r="H13" s="33">
        <v>13.347619047619048</v>
      </c>
      <c r="I13" s="33">
        <v>10.972270363951473</v>
      </c>
      <c r="J13" s="33">
        <v>9.4591194968553456</v>
      </c>
      <c r="K13" s="33">
        <v>8.8318518518518516</v>
      </c>
      <c r="L13" s="33">
        <v>6.0965948575399587</v>
      </c>
      <c r="M13" s="33">
        <v>3.5787259615384617</v>
      </c>
      <c r="N13" s="33">
        <v>1.0977667493796526</v>
      </c>
      <c r="O13" s="35">
        <v>11.955278562638426</v>
      </c>
    </row>
    <row r="14" spans="1:15" s="18" customFormat="1" ht="15" customHeight="1">
      <c r="A14" s="41" t="s">
        <v>1</v>
      </c>
      <c r="B14" s="33">
        <v>27.463510848126234</v>
      </c>
      <c r="C14" s="33">
        <v>27.280561122244489</v>
      </c>
      <c r="D14" s="33">
        <v>24.393495934959351</v>
      </c>
      <c r="E14" s="33">
        <v>21.993640699523052</v>
      </c>
      <c r="F14" s="33">
        <v>18.389627659574469</v>
      </c>
      <c r="G14" s="33">
        <v>19.377457404980341</v>
      </c>
      <c r="H14" s="33">
        <v>16.180190930787589</v>
      </c>
      <c r="I14" s="33">
        <v>16.261229314420802</v>
      </c>
      <c r="J14" s="33">
        <v>12.826722338204593</v>
      </c>
      <c r="K14" s="33">
        <v>9.6396074933095459</v>
      </c>
      <c r="L14" s="33">
        <v>6.0985691573926868</v>
      </c>
      <c r="M14" s="33">
        <v>4.1265454545454547</v>
      </c>
      <c r="N14" s="33">
        <v>1.1506189821182944</v>
      </c>
      <c r="O14" s="35">
        <v>15.783213641552837</v>
      </c>
    </row>
    <row r="15" spans="1:15" s="18" customFormat="1" ht="15" customHeight="1">
      <c r="A15" s="41" t="s">
        <v>12</v>
      </c>
      <c r="B15" s="33">
        <v>28.418772563176894</v>
      </c>
      <c r="C15" s="33">
        <v>30.776435045317221</v>
      </c>
      <c r="D15" s="33">
        <v>22.652173913043477</v>
      </c>
      <c r="E15" s="33">
        <v>23.642424242424241</v>
      </c>
      <c r="F15" s="33">
        <v>20.055555555555557</v>
      </c>
      <c r="G15" s="33">
        <v>15.342931937172775</v>
      </c>
      <c r="H15" s="33">
        <v>14.392857142857142</v>
      </c>
      <c r="I15" s="33">
        <v>14.061728395061728</v>
      </c>
      <c r="J15" s="33">
        <v>10.337474120082815</v>
      </c>
      <c r="K15" s="33">
        <v>8.6867219917012441</v>
      </c>
      <c r="L15" s="33">
        <v>5.7108655616942912</v>
      </c>
      <c r="M15" s="33">
        <v>3.0355987055016183</v>
      </c>
      <c r="N15" s="33">
        <v>0.74725274725274726</v>
      </c>
      <c r="O15" s="35">
        <v>15.220060916987828</v>
      </c>
    </row>
    <row r="16" spans="1:15" s="18" customFormat="1" ht="15" customHeight="1">
      <c r="A16" s="41" t="s">
        <v>14</v>
      </c>
      <c r="B16" s="33">
        <v>36.078014184397162</v>
      </c>
      <c r="C16" s="33">
        <v>37.577777777777776</v>
      </c>
      <c r="D16" s="33">
        <v>34.730769230769234</v>
      </c>
      <c r="E16" s="33">
        <v>27.395721925133689</v>
      </c>
      <c r="F16" s="33">
        <v>24.006172839506174</v>
      </c>
      <c r="G16" s="33">
        <v>22.814432989690722</v>
      </c>
      <c r="H16" s="33">
        <v>20.324074074074073</v>
      </c>
      <c r="I16" s="33">
        <v>19.995780590717299</v>
      </c>
      <c r="J16" s="33">
        <v>16.669291338582678</v>
      </c>
      <c r="K16" s="33">
        <v>13.28158844765343</v>
      </c>
      <c r="L16" s="33">
        <v>9.600719424460431</v>
      </c>
      <c r="M16" s="33">
        <v>4.8280701754385964</v>
      </c>
      <c r="N16" s="33">
        <v>1.5156695156695157</v>
      </c>
      <c r="O16" s="35">
        <v>20.678314039528519</v>
      </c>
    </row>
    <row r="17" spans="1:17" s="18" customFormat="1" ht="15" customHeight="1">
      <c r="A17" s="41" t="s">
        <v>5</v>
      </c>
      <c r="B17" s="33">
        <v>23.026190476190475</v>
      </c>
      <c r="C17" s="33">
        <v>18.634311512415351</v>
      </c>
      <c r="D17" s="33">
        <v>18.839506172839506</v>
      </c>
      <c r="E17" s="33">
        <v>17.761229314420802</v>
      </c>
      <c r="F17" s="33">
        <v>16.225263157894737</v>
      </c>
      <c r="G17" s="33">
        <v>15.076923076923077</v>
      </c>
      <c r="H17" s="33">
        <v>13.517826825127335</v>
      </c>
      <c r="I17" s="33">
        <v>12.157251908396946</v>
      </c>
      <c r="J17" s="33">
        <v>10.073611111111111</v>
      </c>
      <c r="K17" s="33">
        <v>8.9096774193548391</v>
      </c>
      <c r="L17" s="33">
        <v>5.7800687285223367</v>
      </c>
      <c r="M17" s="33">
        <v>3.5426052889324193</v>
      </c>
      <c r="N17" s="33">
        <v>0.94139886578449905</v>
      </c>
      <c r="O17" s="35">
        <v>12.652758758301031</v>
      </c>
    </row>
    <row r="18" spans="1:17" s="18" customFormat="1" ht="15" customHeight="1">
      <c r="A18" s="41" t="s">
        <v>15</v>
      </c>
      <c r="B18" s="33">
        <v>8.557553956834532</v>
      </c>
      <c r="C18" s="33">
        <v>6.5167286245353164</v>
      </c>
      <c r="D18" s="33">
        <v>8.1158940397350996</v>
      </c>
      <c r="E18" s="33">
        <v>13.708333333333334</v>
      </c>
      <c r="F18" s="33">
        <v>7.2521489971346709</v>
      </c>
      <c r="G18" s="33">
        <v>6.8438356164383558</v>
      </c>
      <c r="H18" s="33">
        <v>5.3241758241758239</v>
      </c>
      <c r="I18" s="33">
        <v>4.6533333333333333</v>
      </c>
      <c r="J18" s="33">
        <v>3.6904761904761907</v>
      </c>
      <c r="K18" s="33">
        <v>2.8063781321184509</v>
      </c>
      <c r="L18" s="33">
        <v>2.5240274599542336</v>
      </c>
      <c r="M18" s="33">
        <v>1.1899224806201549</v>
      </c>
      <c r="N18" s="33">
        <v>0.47317073170731705</v>
      </c>
      <c r="O18" s="35">
        <v>5.5119983631074474</v>
      </c>
    </row>
    <row r="19" spans="1:17" s="18" customFormat="1" ht="15" customHeight="1">
      <c r="A19" s="41" t="s">
        <v>17</v>
      </c>
      <c r="B19" s="33">
        <v>24.361111111111111</v>
      </c>
      <c r="C19" s="33">
        <v>33.394444444444446</v>
      </c>
      <c r="D19" s="33">
        <v>21.254335260115607</v>
      </c>
      <c r="E19" s="33">
        <v>19.696969696969695</v>
      </c>
      <c r="F19" s="33">
        <v>16.064257028112451</v>
      </c>
      <c r="G19" s="33">
        <v>22.64622641509434</v>
      </c>
      <c r="H19" s="33">
        <v>15.61038961038961</v>
      </c>
      <c r="I19" s="33">
        <v>14.653992395437262</v>
      </c>
      <c r="J19" s="33">
        <v>11.093103448275862</v>
      </c>
      <c r="K19" s="33">
        <v>9.1305841924398621</v>
      </c>
      <c r="L19" s="33">
        <v>6.1208459214501509</v>
      </c>
      <c r="M19" s="33">
        <v>3.253968253968254</v>
      </c>
      <c r="N19" s="33">
        <v>0.87133182844243795</v>
      </c>
      <c r="O19" s="35">
        <v>15.242427662019313</v>
      </c>
      <c r="Q19" s="30"/>
    </row>
    <row r="20" spans="1:17" s="18" customFormat="1" ht="15" customHeight="1">
      <c r="A20" s="41" t="s">
        <v>2</v>
      </c>
      <c r="B20" s="33">
        <v>35.35668789808917</v>
      </c>
      <c r="C20" s="33">
        <v>40.160714285714285</v>
      </c>
      <c r="D20" s="33">
        <v>35.955414012738856</v>
      </c>
      <c r="E20" s="33">
        <v>44.655367231638415</v>
      </c>
      <c r="F20" s="33">
        <v>29.485981308411215</v>
      </c>
      <c r="G20" s="33">
        <v>38.271551724137929</v>
      </c>
      <c r="H20" s="33">
        <v>30.537593984962406</v>
      </c>
      <c r="I20" s="33">
        <v>40.118279569892472</v>
      </c>
      <c r="J20" s="33">
        <v>34.215625000000003</v>
      </c>
      <c r="K20" s="33">
        <v>16.338278931750743</v>
      </c>
      <c r="L20" s="33">
        <v>10.384146341463415</v>
      </c>
      <c r="M20" s="33">
        <v>5.0798969072164946</v>
      </c>
      <c r="N20" s="33">
        <v>1.8702064896755162</v>
      </c>
      <c r="O20" s="35">
        <v>27.879211052745454</v>
      </c>
    </row>
    <row r="21" spans="1:17" s="18" customFormat="1" ht="15" customHeight="1">
      <c r="A21" s="41" t="s">
        <v>18</v>
      </c>
      <c r="B21" s="33">
        <v>52.416666666666664</v>
      </c>
      <c r="C21" s="33">
        <v>440.33333333333331</v>
      </c>
      <c r="D21" s="33">
        <v>33.25</v>
      </c>
      <c r="E21" s="33">
        <v>40.666666666666664</v>
      </c>
      <c r="F21" s="33">
        <v>112.77777777777777</v>
      </c>
      <c r="G21" s="33">
        <v>57.684210526315788</v>
      </c>
      <c r="H21" s="33">
        <v>20.65</v>
      </c>
      <c r="I21" s="33">
        <v>25.476190476190474</v>
      </c>
      <c r="J21" s="33">
        <v>14.714285714285714</v>
      </c>
      <c r="K21" s="33">
        <v>11.25</v>
      </c>
      <c r="L21" s="33">
        <v>12.833333333333334</v>
      </c>
      <c r="M21" s="33">
        <v>6.36</v>
      </c>
      <c r="N21" s="33">
        <v>1.3809523809523809</v>
      </c>
      <c r="O21" s="35">
        <v>63.830262836578626</v>
      </c>
    </row>
    <row r="22" spans="1:17" s="18" customFormat="1" ht="15" customHeight="1">
      <c r="A22" s="41" t="s">
        <v>19</v>
      </c>
      <c r="B22" s="33">
        <v>32.416666666666664</v>
      </c>
      <c r="C22" s="33">
        <v>24.84</v>
      </c>
      <c r="D22" s="33">
        <v>23.204545454545453</v>
      </c>
      <c r="E22" s="33">
        <v>27.368644067796609</v>
      </c>
      <c r="F22" s="33">
        <v>21.260223048327138</v>
      </c>
      <c r="G22" s="33">
        <v>20.241509433962264</v>
      </c>
      <c r="H22" s="33">
        <v>16.081560283687942</v>
      </c>
      <c r="I22" s="33">
        <v>14.576666666666666</v>
      </c>
      <c r="J22" s="33">
        <v>13.831081081081081</v>
      </c>
      <c r="K22" s="33">
        <v>11.496894409937887</v>
      </c>
      <c r="L22" s="33">
        <v>6.3581661891117482</v>
      </c>
      <c r="M22" s="33">
        <v>5.1021897810218979</v>
      </c>
      <c r="N22" s="33">
        <v>1.0238663484486874</v>
      </c>
      <c r="O22" s="35">
        <v>16.754001033173385</v>
      </c>
    </row>
    <row r="23" spans="1:17" s="18" customFormat="1" ht="15" customHeight="1">
      <c r="A23" s="41" t="s">
        <v>10</v>
      </c>
      <c r="B23" s="33">
        <v>26.098901098901099</v>
      </c>
      <c r="C23" s="33">
        <v>19.57068062827225</v>
      </c>
      <c r="D23" s="33">
        <v>20.881516587677726</v>
      </c>
      <c r="E23" s="33">
        <v>17.888372093023257</v>
      </c>
      <c r="F23" s="33">
        <v>16.581589958158997</v>
      </c>
      <c r="G23" s="33">
        <v>14.903083700440529</v>
      </c>
      <c r="H23" s="33">
        <v>13.95539033457249</v>
      </c>
      <c r="I23" s="33">
        <v>11.332046332046332</v>
      </c>
      <c r="J23" s="33">
        <v>11.513307984790874</v>
      </c>
      <c r="K23" s="33">
        <v>8.6149425287356323</v>
      </c>
      <c r="L23" s="33">
        <v>5.7667638483965016</v>
      </c>
      <c r="M23" s="33">
        <v>2.8808290155440415</v>
      </c>
      <c r="N23" s="33">
        <v>0.70813397129186606</v>
      </c>
      <c r="O23" s="35">
        <v>13.130427544757815</v>
      </c>
    </row>
    <row r="24" spans="1:17" s="18" customFormat="1" ht="15" customHeight="1">
      <c r="A24" s="41" t="s">
        <v>11</v>
      </c>
      <c r="B24" s="33">
        <v>17.434055118110237</v>
      </c>
      <c r="C24" s="33">
        <v>17.296890672016048</v>
      </c>
      <c r="D24" s="33">
        <v>21.843439911797134</v>
      </c>
      <c r="E24" s="33">
        <v>22.080406654343808</v>
      </c>
      <c r="F24" s="33">
        <v>30.170212765957448</v>
      </c>
      <c r="G24" s="33">
        <v>21.435341365461849</v>
      </c>
      <c r="H24" s="33">
        <v>17.464223385689355</v>
      </c>
      <c r="I24" s="33">
        <v>15.364592462751972</v>
      </c>
      <c r="J24" s="33">
        <v>15.169984686064318</v>
      </c>
      <c r="K24" s="33">
        <v>9.2003081664098616</v>
      </c>
      <c r="L24" s="33">
        <v>7.5518491660623637</v>
      </c>
      <c r="M24" s="33">
        <v>4.5456460674157304</v>
      </c>
      <c r="N24" s="33">
        <v>1.3514070006863419</v>
      </c>
      <c r="O24" s="35">
        <v>15.454489032520497</v>
      </c>
    </row>
    <row r="25" spans="1:17" s="18" customFormat="1" ht="15" customHeight="1">
      <c r="A25" s="41" t="s">
        <v>4</v>
      </c>
      <c r="B25" s="33">
        <v>17.629468177855273</v>
      </c>
      <c r="C25" s="33">
        <v>16.632616487455198</v>
      </c>
      <c r="D25" s="33">
        <v>14.785054575986566</v>
      </c>
      <c r="E25" s="33">
        <v>16.064367816091956</v>
      </c>
      <c r="F25" s="33">
        <v>13.097631012203877</v>
      </c>
      <c r="G25" s="33">
        <v>11.623707787732599</v>
      </c>
      <c r="H25" s="33">
        <v>11.811296534017972</v>
      </c>
      <c r="I25" s="33">
        <v>8.958864426419467</v>
      </c>
      <c r="J25" s="33">
        <v>7.2389580973952432</v>
      </c>
      <c r="K25" s="33">
        <v>6.3598055105348461</v>
      </c>
      <c r="L25" s="33">
        <v>3.7602674307545367</v>
      </c>
      <c r="M25" s="33">
        <v>2.1871180065820406</v>
      </c>
      <c r="N25" s="33">
        <v>0.5336206896551724</v>
      </c>
      <c r="O25" s="35">
        <v>10.052521273283443</v>
      </c>
    </row>
    <row r="26" spans="1:17" s="18" customFormat="1" ht="15" customHeight="1">
      <c r="A26" s="41" t="s">
        <v>20</v>
      </c>
      <c r="B26" s="33">
        <v>25.919354838709676</v>
      </c>
      <c r="C26" s="33">
        <v>24.184615384615384</v>
      </c>
      <c r="D26" s="33">
        <v>30.063953488372093</v>
      </c>
      <c r="E26" s="33">
        <v>23.981927710843372</v>
      </c>
      <c r="F26" s="33">
        <v>11.463576158940397</v>
      </c>
      <c r="G26" s="33">
        <v>13.421052631578947</v>
      </c>
      <c r="H26" s="33">
        <v>15.5</v>
      </c>
      <c r="I26" s="33">
        <v>10.816216216216215</v>
      </c>
      <c r="J26" s="33">
        <v>14.154696132596685</v>
      </c>
      <c r="K26" s="33">
        <v>10.304878048780488</v>
      </c>
      <c r="L26" s="33">
        <v>5.9339207048458151</v>
      </c>
      <c r="M26" s="33">
        <v>3.007518796992481</v>
      </c>
      <c r="N26" s="33">
        <v>0.77364864864864868</v>
      </c>
      <c r="O26" s="35">
        <v>14.578873750856939</v>
      </c>
    </row>
    <row r="27" spans="1:17" s="18" customFormat="1" ht="15" customHeight="1">
      <c r="A27" s="41" t="s">
        <v>8</v>
      </c>
      <c r="B27" s="33">
        <v>17.827225130890053</v>
      </c>
      <c r="C27" s="33">
        <v>15.899082568807339</v>
      </c>
      <c r="D27" s="33">
        <v>15.484029484029485</v>
      </c>
      <c r="E27" s="33">
        <v>14.67260579064588</v>
      </c>
      <c r="F27" s="33">
        <v>12.684210526315789</v>
      </c>
      <c r="G27" s="33">
        <v>11.766666666666667</v>
      </c>
      <c r="H27" s="33">
        <v>10.845303867403315</v>
      </c>
      <c r="I27" s="33">
        <v>8.3187919463087248</v>
      </c>
      <c r="J27" s="33">
        <v>7.6928783382789314</v>
      </c>
      <c r="K27" s="33">
        <v>5.4544159544159543</v>
      </c>
      <c r="L27" s="33">
        <v>4.1748071979434451</v>
      </c>
      <c r="M27" s="33">
        <v>1.9368686868686869</v>
      </c>
      <c r="N27" s="33">
        <v>0.71491228070175439</v>
      </c>
      <c r="O27" s="35">
        <v>9.805522956867387</v>
      </c>
    </row>
    <row r="28" spans="1:17" s="18" customFormat="1" ht="15" customHeight="1">
      <c r="A28" s="41" t="s">
        <v>245</v>
      </c>
      <c r="B28" s="33">
        <v>31.686635944700459</v>
      </c>
      <c r="C28" s="33">
        <v>32.455938697318011</v>
      </c>
      <c r="D28" s="33">
        <v>34.757462686567166</v>
      </c>
      <c r="E28" s="33">
        <v>32.43359375</v>
      </c>
      <c r="F28" s="33">
        <v>25.377358490566039</v>
      </c>
      <c r="G28" s="33">
        <v>26.383561643835616</v>
      </c>
      <c r="H28" s="33">
        <v>24.720634920634922</v>
      </c>
      <c r="I28" s="33">
        <v>25.88421052631579</v>
      </c>
      <c r="J28" s="33">
        <v>21.543209876543209</v>
      </c>
      <c r="K28" s="33">
        <v>24.912735849056602</v>
      </c>
      <c r="L28" s="33">
        <v>13.356608478802993</v>
      </c>
      <c r="M28" s="33">
        <v>9.4864253393665159</v>
      </c>
      <c r="N28" s="33">
        <v>2.4707317073170731</v>
      </c>
      <c r="O28" s="35">
        <v>23.497623685463417</v>
      </c>
    </row>
    <row r="29" spans="1:17" s="18" customFormat="1" ht="15" customHeight="1">
      <c r="A29" s="42" t="s">
        <v>23</v>
      </c>
      <c r="B29" s="36">
        <v>25.475792562503852</v>
      </c>
      <c r="C29" s="36">
        <v>43.05852280291522</v>
      </c>
      <c r="D29" s="36">
        <v>23.058379209310711</v>
      </c>
      <c r="E29" s="36">
        <v>23.212421377765892</v>
      </c>
      <c r="F29" s="36">
        <v>23.812624524231033</v>
      </c>
      <c r="G29" s="36">
        <v>19.943823231049098</v>
      </c>
      <c r="H29" s="36">
        <v>16.200329362272715</v>
      </c>
      <c r="I29" s="36">
        <v>16.074413301109029</v>
      </c>
      <c r="J29" s="36">
        <v>13.425358914635696</v>
      </c>
      <c r="K29" s="36">
        <v>10.399363227832749</v>
      </c>
      <c r="L29" s="36">
        <v>7.065328903318524</v>
      </c>
      <c r="M29" s="36">
        <v>3.9871205726396339</v>
      </c>
      <c r="N29" s="36">
        <v>1.1334258732364759</v>
      </c>
      <c r="O29" s="37">
        <v>17.449761835601581</v>
      </c>
    </row>
    <row r="30" spans="1:17" s="31" customFormat="1" ht="16.5" customHeight="1">
      <c r="A30" s="425" t="s">
        <v>246</v>
      </c>
      <c r="B30" s="425"/>
      <c r="C30" s="425"/>
      <c r="D30" s="425"/>
      <c r="E30" s="425"/>
      <c r="F30" s="425"/>
      <c r="G30" s="425"/>
      <c r="H30" s="425"/>
      <c r="I30" s="425"/>
      <c r="J30" s="425"/>
      <c r="K30" s="425"/>
      <c r="L30" s="425"/>
      <c r="M30" s="425"/>
      <c r="N30" s="425"/>
      <c r="O30" s="425"/>
    </row>
    <row r="31" spans="1:17" s="31" customFormat="1" ht="11.25">
      <c r="A31" s="425"/>
      <c r="B31" s="425"/>
      <c r="C31" s="425"/>
      <c r="D31" s="425"/>
      <c r="E31" s="425"/>
      <c r="F31" s="425"/>
      <c r="G31" s="425"/>
      <c r="H31" s="425"/>
      <c r="I31" s="425"/>
      <c r="J31" s="425"/>
      <c r="K31" s="425"/>
      <c r="L31" s="425"/>
      <c r="M31" s="425"/>
      <c r="N31" s="425"/>
      <c r="O31" s="425"/>
    </row>
    <row r="32" spans="1:17">
      <c r="A32" s="32"/>
      <c r="B32" s="32"/>
      <c r="C32" s="32"/>
      <c r="D32" s="32"/>
      <c r="E32" s="32"/>
      <c r="F32" s="32"/>
      <c r="G32" s="32"/>
      <c r="H32" s="32"/>
      <c r="I32" s="32"/>
      <c r="J32" s="32"/>
      <c r="K32" s="32"/>
      <c r="L32" s="32"/>
      <c r="M32" s="32"/>
      <c r="N32" s="32"/>
      <c r="O32" s="32"/>
    </row>
    <row r="33" spans="1:15" ht="18">
      <c r="A33" s="32"/>
      <c r="B33" s="13"/>
      <c r="C33" s="13"/>
      <c r="D33" s="13"/>
      <c r="E33" s="13"/>
      <c r="F33" s="13"/>
      <c r="G33" s="13"/>
      <c r="H33" s="13"/>
      <c r="I33" s="13"/>
      <c r="J33" s="13"/>
      <c r="K33" s="13"/>
      <c r="L33" s="13"/>
      <c r="M33" s="13"/>
      <c r="N33" s="13"/>
      <c r="O33" s="13"/>
    </row>
    <row r="34" spans="1:15">
      <c r="A34" s="32"/>
      <c r="B34" s="32"/>
      <c r="C34" s="32"/>
      <c r="D34" s="32"/>
      <c r="E34" s="32"/>
      <c r="F34" s="32"/>
      <c r="G34" s="32"/>
      <c r="H34" s="32"/>
      <c r="I34" s="32"/>
      <c r="J34" s="32"/>
      <c r="K34" s="32"/>
      <c r="L34" s="32"/>
      <c r="M34" s="32"/>
      <c r="N34" s="32"/>
      <c r="O34" s="32"/>
    </row>
    <row r="35" spans="1:15">
      <c r="A35" s="32"/>
      <c r="B35" s="32"/>
      <c r="C35" s="32"/>
      <c r="D35" s="32"/>
      <c r="E35" s="32"/>
      <c r="F35" s="32"/>
      <c r="G35" s="32"/>
      <c r="H35" s="32"/>
      <c r="I35" s="32"/>
      <c r="J35" s="32"/>
      <c r="K35" s="32"/>
      <c r="L35" s="32"/>
      <c r="M35" s="32"/>
      <c r="N35" s="32"/>
      <c r="O35" s="32"/>
    </row>
    <row r="36" spans="1:15">
      <c r="A36" s="32"/>
      <c r="B36" s="32"/>
      <c r="C36" s="32"/>
      <c r="D36" s="32"/>
      <c r="E36" s="32"/>
      <c r="F36" s="32"/>
      <c r="G36" s="32"/>
      <c r="H36" s="32"/>
      <c r="I36" s="32"/>
      <c r="J36" s="32"/>
      <c r="K36" s="32"/>
      <c r="L36" s="32"/>
      <c r="M36" s="32"/>
      <c r="N36" s="32"/>
      <c r="O36" s="32"/>
    </row>
  </sheetData>
  <mergeCells count="2">
    <mergeCell ref="A5:O5"/>
    <mergeCell ref="A30:O3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9B11A-0B64-4B2E-91A4-E348FDF2D942}">
  <dimension ref="A5:J30"/>
  <sheetViews>
    <sheetView showGridLines="0" topLeftCell="A3" zoomScale="80" zoomScaleNormal="80" workbookViewId="0">
      <selection activeCell="H29" sqref="H29"/>
    </sheetView>
  </sheetViews>
  <sheetFormatPr baseColWidth="10" defaultRowHeight="15"/>
  <cols>
    <col min="1" max="1" width="40.7109375" customWidth="1"/>
    <col min="2" max="10" width="20.7109375" customWidth="1"/>
  </cols>
  <sheetData>
    <row r="5" spans="1:10" s="17" customFormat="1" ht="35.450000000000003" customHeight="1">
      <c r="A5" s="426" t="s">
        <v>249</v>
      </c>
      <c r="B5" s="427"/>
      <c r="C5" s="427"/>
      <c r="D5" s="427"/>
      <c r="E5" s="427"/>
      <c r="F5" s="427"/>
      <c r="G5" s="427"/>
      <c r="H5" s="427"/>
      <c r="I5" s="427"/>
      <c r="J5" s="428"/>
    </row>
    <row r="6" spans="1:10" s="17" customFormat="1" ht="15" customHeight="1">
      <c r="A6" s="43" t="s">
        <v>243</v>
      </c>
      <c r="B6" s="39" t="s">
        <v>24</v>
      </c>
      <c r="C6" s="39" t="s">
        <v>25</v>
      </c>
      <c r="D6" s="39" t="s">
        <v>26</v>
      </c>
      <c r="E6" s="39" t="s">
        <v>27</v>
      </c>
      <c r="F6" s="39" t="s">
        <v>28</v>
      </c>
      <c r="G6" s="39" t="s">
        <v>29</v>
      </c>
      <c r="H6" s="39" t="s">
        <v>30</v>
      </c>
      <c r="I6" s="39" t="s">
        <v>31</v>
      </c>
      <c r="J6" s="47" t="s">
        <v>250</v>
      </c>
    </row>
    <row r="7" spans="1:10" s="17" customFormat="1" ht="15" customHeight="1">
      <c r="A7" s="44" t="s">
        <v>6</v>
      </c>
      <c r="B7" s="381">
        <v>2523</v>
      </c>
      <c r="C7" s="381">
        <v>2731</v>
      </c>
      <c r="D7" s="380">
        <v>2988</v>
      </c>
      <c r="E7" s="380">
        <v>3263</v>
      </c>
      <c r="F7" s="381">
        <v>3459</v>
      </c>
      <c r="G7" s="380">
        <v>3808</v>
      </c>
      <c r="H7" s="380">
        <v>4191</v>
      </c>
      <c r="I7" s="381">
        <v>4668</v>
      </c>
      <c r="J7" s="386">
        <v>5079</v>
      </c>
    </row>
    <row r="8" spans="1:10" s="17" customFormat="1" ht="15" customHeight="1">
      <c r="A8" s="44" t="s">
        <v>3</v>
      </c>
      <c r="B8" s="381">
        <v>2035</v>
      </c>
      <c r="C8" s="381">
        <v>2222</v>
      </c>
      <c r="D8" s="380">
        <v>2459</v>
      </c>
      <c r="E8" s="380">
        <v>2640</v>
      </c>
      <c r="F8" s="381">
        <v>2801</v>
      </c>
      <c r="G8" s="380">
        <v>3055</v>
      </c>
      <c r="H8" s="380">
        <v>3134</v>
      </c>
      <c r="I8" s="381">
        <v>3330</v>
      </c>
      <c r="J8" s="386">
        <v>3477</v>
      </c>
    </row>
    <row r="9" spans="1:10" s="17" customFormat="1" ht="15" customHeight="1">
      <c r="A9" s="44" t="s">
        <v>21</v>
      </c>
      <c r="B9" s="381">
        <v>4960</v>
      </c>
      <c r="C9" s="381">
        <v>5212</v>
      </c>
      <c r="D9" s="380">
        <v>5486</v>
      </c>
      <c r="E9" s="380">
        <v>5834</v>
      </c>
      <c r="F9" s="381">
        <v>6081</v>
      </c>
      <c r="G9" s="380">
        <v>6414</v>
      </c>
      <c r="H9" s="380">
        <v>6792</v>
      </c>
      <c r="I9" s="381">
        <v>7335</v>
      </c>
      <c r="J9" s="386">
        <v>7895</v>
      </c>
    </row>
    <row r="10" spans="1:10" s="17" customFormat="1" ht="15" customHeight="1">
      <c r="A10" s="44" t="s">
        <v>16</v>
      </c>
      <c r="B10" s="381">
        <v>4609</v>
      </c>
      <c r="C10" s="381">
        <v>4809</v>
      </c>
      <c r="D10" s="380">
        <v>5108</v>
      </c>
      <c r="E10" s="380">
        <v>5375</v>
      </c>
      <c r="F10" s="381">
        <v>5791</v>
      </c>
      <c r="G10" s="380">
        <v>6107</v>
      </c>
      <c r="H10" s="380">
        <v>6533</v>
      </c>
      <c r="I10" s="381">
        <v>6986</v>
      </c>
      <c r="J10" s="386">
        <v>7713</v>
      </c>
    </row>
    <row r="11" spans="1:10" s="17" customFormat="1" ht="15" customHeight="1">
      <c r="A11" s="44" t="s">
        <v>7</v>
      </c>
      <c r="B11" s="381">
        <v>583</v>
      </c>
      <c r="C11" s="381">
        <v>681</v>
      </c>
      <c r="D11" s="380">
        <v>773</v>
      </c>
      <c r="E11" s="380">
        <v>890</v>
      </c>
      <c r="F11" s="381">
        <v>1014</v>
      </c>
      <c r="G11" s="380">
        <v>1146</v>
      </c>
      <c r="H11" s="380">
        <v>1327</v>
      </c>
      <c r="I11" s="381">
        <v>1502</v>
      </c>
      <c r="J11" s="386">
        <v>1707</v>
      </c>
    </row>
    <row r="12" spans="1:10" s="17" customFormat="1" ht="15" customHeight="1">
      <c r="A12" s="44" t="s">
        <v>9</v>
      </c>
      <c r="B12" s="381">
        <v>502</v>
      </c>
      <c r="C12" s="381">
        <v>517</v>
      </c>
      <c r="D12" s="380">
        <v>525</v>
      </c>
      <c r="E12" s="380">
        <v>553</v>
      </c>
      <c r="F12" s="381">
        <v>620</v>
      </c>
      <c r="G12" s="380">
        <v>683</v>
      </c>
      <c r="H12" s="380">
        <v>745</v>
      </c>
      <c r="I12" s="381">
        <v>909</v>
      </c>
      <c r="J12" s="386">
        <v>991</v>
      </c>
    </row>
    <row r="13" spans="1:10" s="17" customFormat="1" ht="15" customHeight="1">
      <c r="A13" s="44" t="s">
        <v>13</v>
      </c>
      <c r="B13" s="381">
        <v>3568</v>
      </c>
      <c r="C13" s="381">
        <v>4051</v>
      </c>
      <c r="D13" s="380">
        <v>4448</v>
      </c>
      <c r="E13" s="380">
        <v>4955</v>
      </c>
      <c r="F13" s="381">
        <v>5431</v>
      </c>
      <c r="G13" s="380">
        <v>5888</v>
      </c>
      <c r="H13" s="380">
        <v>6265</v>
      </c>
      <c r="I13" s="381">
        <v>6879</v>
      </c>
      <c r="J13" s="386">
        <v>7740</v>
      </c>
    </row>
    <row r="14" spans="1:10" s="17" customFormat="1" ht="15" customHeight="1">
      <c r="A14" s="44" t="s">
        <v>1</v>
      </c>
      <c r="B14" s="381">
        <v>3002</v>
      </c>
      <c r="C14" s="381">
        <v>3258</v>
      </c>
      <c r="D14" s="380">
        <v>3597</v>
      </c>
      <c r="E14" s="380">
        <v>3828</v>
      </c>
      <c r="F14" s="381">
        <v>4157</v>
      </c>
      <c r="G14" s="380">
        <v>4526</v>
      </c>
      <c r="H14" s="380">
        <v>5021</v>
      </c>
      <c r="I14" s="381">
        <v>5558</v>
      </c>
      <c r="J14" s="386">
        <v>6166</v>
      </c>
    </row>
    <row r="15" spans="1:10" s="17" customFormat="1" ht="15" customHeight="1">
      <c r="A15" s="44" t="s">
        <v>12</v>
      </c>
      <c r="B15" s="381">
        <v>1638</v>
      </c>
      <c r="C15" s="381">
        <v>1743</v>
      </c>
      <c r="D15" s="380">
        <v>1804</v>
      </c>
      <c r="E15" s="380">
        <v>1887</v>
      </c>
      <c r="F15" s="381">
        <v>2040</v>
      </c>
      <c r="G15" s="380">
        <v>2144</v>
      </c>
      <c r="H15" s="380">
        <v>2305</v>
      </c>
      <c r="I15" s="381">
        <v>2531</v>
      </c>
      <c r="J15" s="386">
        <v>2763</v>
      </c>
    </row>
    <row r="16" spans="1:10" s="17" customFormat="1" ht="15" customHeight="1">
      <c r="A16" s="44" t="s">
        <v>14</v>
      </c>
      <c r="B16" s="381">
        <v>781</v>
      </c>
      <c r="C16" s="381">
        <v>834</v>
      </c>
      <c r="D16" s="380">
        <v>915</v>
      </c>
      <c r="E16" s="380">
        <v>996</v>
      </c>
      <c r="F16" s="381">
        <v>1063</v>
      </c>
      <c r="G16" s="380">
        <v>1178</v>
      </c>
      <c r="H16" s="380">
        <v>1262</v>
      </c>
      <c r="I16" s="381">
        <v>1331</v>
      </c>
      <c r="J16" s="386">
        <v>1445</v>
      </c>
    </row>
    <row r="17" spans="1:10" s="17" customFormat="1" ht="15" customHeight="1">
      <c r="A17" s="44" t="s">
        <v>5</v>
      </c>
      <c r="B17" s="381">
        <v>2247</v>
      </c>
      <c r="C17" s="381">
        <v>2295</v>
      </c>
      <c r="D17" s="380">
        <v>2441</v>
      </c>
      <c r="E17" s="380">
        <v>2610</v>
      </c>
      <c r="F17" s="381">
        <v>2907</v>
      </c>
      <c r="G17" s="380">
        <v>3207</v>
      </c>
      <c r="H17" s="380">
        <v>3612</v>
      </c>
      <c r="I17" s="381">
        <v>4044</v>
      </c>
      <c r="J17" s="386">
        <v>4447</v>
      </c>
    </row>
    <row r="18" spans="1:10" s="17" customFormat="1" ht="15" customHeight="1">
      <c r="A18" s="44" t="s">
        <v>15</v>
      </c>
      <c r="B18" s="381">
        <v>1486</v>
      </c>
      <c r="C18" s="381">
        <v>1573</v>
      </c>
      <c r="D18" s="380">
        <v>1668</v>
      </c>
      <c r="E18" s="380">
        <v>1741</v>
      </c>
      <c r="F18" s="381">
        <v>1831</v>
      </c>
      <c r="G18" s="380">
        <v>1921</v>
      </c>
      <c r="H18" s="380">
        <v>1993</v>
      </c>
      <c r="I18" s="381">
        <v>2145</v>
      </c>
      <c r="J18" s="386">
        <v>2385</v>
      </c>
    </row>
    <row r="19" spans="1:10" s="17" customFormat="1" ht="15" customHeight="1">
      <c r="A19" s="44" t="s">
        <v>17</v>
      </c>
      <c r="B19" s="381">
        <v>1013</v>
      </c>
      <c r="C19" s="381">
        <v>1045</v>
      </c>
      <c r="D19" s="380">
        <v>1096</v>
      </c>
      <c r="E19" s="380">
        <v>1186</v>
      </c>
      <c r="F19" s="381">
        <v>1245</v>
      </c>
      <c r="G19" s="380">
        <v>1287</v>
      </c>
      <c r="H19" s="380">
        <v>1406</v>
      </c>
      <c r="I19" s="381">
        <v>1553</v>
      </c>
      <c r="J19" s="386">
        <v>1733</v>
      </c>
    </row>
    <row r="20" spans="1:10" s="17" customFormat="1" ht="15" customHeight="1">
      <c r="A20" s="44" t="s">
        <v>2</v>
      </c>
      <c r="B20" s="381">
        <v>873</v>
      </c>
      <c r="C20" s="381">
        <v>948</v>
      </c>
      <c r="D20" s="380">
        <v>1046</v>
      </c>
      <c r="E20" s="380">
        <v>1168</v>
      </c>
      <c r="F20" s="381">
        <v>1311</v>
      </c>
      <c r="G20" s="380">
        <v>1434</v>
      </c>
      <c r="H20" s="380">
        <v>1530</v>
      </c>
      <c r="I20" s="381">
        <v>1652</v>
      </c>
      <c r="J20" s="386">
        <v>1712</v>
      </c>
    </row>
    <row r="21" spans="1:10" s="17" customFormat="1" ht="15" customHeight="1">
      <c r="A21" s="44" t="s">
        <v>18</v>
      </c>
      <c r="B21" s="381">
        <v>31</v>
      </c>
      <c r="C21" s="381">
        <v>38</v>
      </c>
      <c r="D21" s="380">
        <v>55</v>
      </c>
      <c r="E21" s="380">
        <v>72</v>
      </c>
      <c r="F21" s="381">
        <v>83</v>
      </c>
      <c r="G21" s="380">
        <v>86</v>
      </c>
      <c r="H21" s="380">
        <v>91</v>
      </c>
      <c r="I21" s="381">
        <v>96</v>
      </c>
      <c r="J21" s="386">
        <v>96</v>
      </c>
    </row>
    <row r="22" spans="1:10" s="17" customFormat="1" ht="15" customHeight="1">
      <c r="A22" s="44" t="s">
        <v>19</v>
      </c>
      <c r="B22" s="381">
        <v>1202</v>
      </c>
      <c r="C22" s="381">
        <v>1215</v>
      </c>
      <c r="D22" s="380">
        <v>1272</v>
      </c>
      <c r="E22" s="380">
        <v>1352</v>
      </c>
      <c r="F22" s="381">
        <v>1412</v>
      </c>
      <c r="G22" s="380">
        <v>1465</v>
      </c>
      <c r="H22" s="380">
        <v>1549</v>
      </c>
      <c r="I22" s="381">
        <v>1678</v>
      </c>
      <c r="J22" s="386">
        <v>1797</v>
      </c>
    </row>
    <row r="23" spans="1:10" s="17" customFormat="1" ht="15" customHeight="1">
      <c r="A23" s="44" t="s">
        <v>10</v>
      </c>
      <c r="B23" s="381">
        <v>1038</v>
      </c>
      <c r="C23" s="381">
        <v>1083</v>
      </c>
      <c r="D23" s="380">
        <v>1161</v>
      </c>
      <c r="E23" s="380">
        <v>1209</v>
      </c>
      <c r="F23" s="381">
        <v>1257</v>
      </c>
      <c r="G23" s="380">
        <v>1366</v>
      </c>
      <c r="H23" s="380">
        <v>1482</v>
      </c>
      <c r="I23" s="381">
        <v>1599</v>
      </c>
      <c r="J23" s="386">
        <v>1758</v>
      </c>
    </row>
    <row r="24" spans="1:10" s="17" customFormat="1" ht="15" customHeight="1">
      <c r="A24" s="44" t="s">
        <v>11</v>
      </c>
      <c r="B24" s="381">
        <v>5130</v>
      </c>
      <c r="C24" s="381">
        <v>5359</v>
      </c>
      <c r="D24" s="380">
        <v>5508</v>
      </c>
      <c r="E24" s="380">
        <v>5742</v>
      </c>
      <c r="F24" s="381">
        <v>5966</v>
      </c>
      <c r="G24" s="380">
        <v>6136</v>
      </c>
      <c r="H24" s="380">
        <v>6270</v>
      </c>
      <c r="I24" s="381">
        <v>6548</v>
      </c>
      <c r="J24" s="386">
        <v>6864</v>
      </c>
    </row>
    <row r="25" spans="1:10" s="17" customFormat="1" ht="15" customHeight="1">
      <c r="A25" s="44" t="s">
        <v>4</v>
      </c>
      <c r="B25" s="381">
        <v>6152</v>
      </c>
      <c r="C25" s="381">
        <v>6456</v>
      </c>
      <c r="D25" s="380">
        <v>6898</v>
      </c>
      <c r="E25" s="380">
        <v>7433</v>
      </c>
      <c r="F25" s="381">
        <v>7894</v>
      </c>
      <c r="G25" s="380">
        <v>8352</v>
      </c>
      <c r="H25" s="380">
        <v>8995</v>
      </c>
      <c r="I25" s="381">
        <v>9564</v>
      </c>
      <c r="J25" s="386">
        <v>10158</v>
      </c>
    </row>
    <row r="26" spans="1:10" s="17" customFormat="1" ht="15" customHeight="1">
      <c r="A26" s="44" t="s">
        <v>20</v>
      </c>
      <c r="B26" s="381">
        <v>743</v>
      </c>
      <c r="C26" s="381">
        <v>790</v>
      </c>
      <c r="D26" s="380">
        <v>838</v>
      </c>
      <c r="E26" s="380">
        <v>851</v>
      </c>
      <c r="F26" s="381">
        <v>866</v>
      </c>
      <c r="G26" s="380">
        <v>961</v>
      </c>
      <c r="H26" s="380">
        <v>1017</v>
      </c>
      <c r="I26" s="381">
        <v>1105</v>
      </c>
      <c r="J26" s="386">
        <v>1216</v>
      </c>
    </row>
    <row r="27" spans="1:10" s="17" customFormat="1" ht="15" customHeight="1">
      <c r="A27" s="44" t="s">
        <v>8</v>
      </c>
      <c r="B27" s="381">
        <v>2225</v>
      </c>
      <c r="C27" s="381">
        <v>2383</v>
      </c>
      <c r="D27" s="380">
        <v>2490</v>
      </c>
      <c r="E27" s="380">
        <v>2679</v>
      </c>
      <c r="F27" s="381">
        <v>2904</v>
      </c>
      <c r="G27" s="380">
        <v>3055</v>
      </c>
      <c r="H27" s="380">
        <v>3293</v>
      </c>
      <c r="I27" s="381">
        <v>3542</v>
      </c>
      <c r="J27" s="386">
        <v>3858</v>
      </c>
    </row>
    <row r="28" spans="1:10" s="17" customFormat="1" ht="15" customHeight="1">
      <c r="A28" s="44" t="s">
        <v>75</v>
      </c>
      <c r="B28" s="381">
        <v>1267</v>
      </c>
      <c r="C28" s="381">
        <v>1342</v>
      </c>
      <c r="D28" s="380">
        <v>1396</v>
      </c>
      <c r="E28" s="380">
        <v>1508</v>
      </c>
      <c r="F28" s="381">
        <v>1657</v>
      </c>
      <c r="G28" s="380">
        <v>1816</v>
      </c>
      <c r="H28" s="380">
        <v>1925</v>
      </c>
      <c r="I28" s="381">
        <v>2052</v>
      </c>
      <c r="J28" s="386">
        <v>2082</v>
      </c>
    </row>
    <row r="29" spans="1:10" s="17" customFormat="1" ht="15" customHeight="1">
      <c r="A29" s="45" t="s">
        <v>70</v>
      </c>
      <c r="B29" s="382">
        <v>47608</v>
      </c>
      <c r="C29" s="384">
        <v>50585</v>
      </c>
      <c r="D29" s="383">
        <v>53972</v>
      </c>
      <c r="E29" s="383">
        <v>57772</v>
      </c>
      <c r="F29" s="384">
        <v>61790</v>
      </c>
      <c r="G29" s="383">
        <v>66035</v>
      </c>
      <c r="H29" s="383">
        <v>70738</v>
      </c>
      <c r="I29" s="385">
        <v>76607</v>
      </c>
      <c r="J29" s="387">
        <v>83082</v>
      </c>
    </row>
    <row r="30" spans="1:10" s="29" customFormat="1" ht="33.950000000000003" customHeight="1">
      <c r="A30" s="429" t="s">
        <v>246</v>
      </c>
      <c r="B30" s="429"/>
      <c r="C30" s="429"/>
      <c r="D30" s="429"/>
      <c r="E30" s="429"/>
      <c r="F30" s="429"/>
      <c r="G30" s="429"/>
      <c r="H30" s="429"/>
      <c r="I30" s="429"/>
      <c r="J30" s="429"/>
    </row>
  </sheetData>
  <mergeCells count="2">
    <mergeCell ref="A5:J5"/>
    <mergeCell ref="A30:J3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EA16B-1A99-4ACF-84F4-B48E3222941A}">
  <dimension ref="A5:J30"/>
  <sheetViews>
    <sheetView showGridLines="0" zoomScale="66" zoomScaleNormal="66" workbookViewId="0">
      <selection activeCell="N9" sqref="N9"/>
    </sheetView>
  </sheetViews>
  <sheetFormatPr baseColWidth="10" defaultRowHeight="15"/>
  <cols>
    <col min="1" max="1" width="47.85546875" customWidth="1"/>
    <col min="2" max="10" width="20.7109375" customWidth="1"/>
  </cols>
  <sheetData>
    <row r="5" spans="1:10" ht="36.950000000000003" customHeight="1">
      <c r="A5" s="430" t="s">
        <v>251</v>
      </c>
      <c r="B5" s="430"/>
      <c r="C5" s="430"/>
      <c r="D5" s="430"/>
      <c r="E5" s="430"/>
      <c r="F5" s="430"/>
      <c r="G5" s="430"/>
      <c r="H5" s="430"/>
      <c r="I5" s="430"/>
      <c r="J5" s="430"/>
    </row>
    <row r="6" spans="1:10" s="17" customFormat="1" ht="13.5">
      <c r="A6" s="43" t="s">
        <v>243</v>
      </c>
      <c r="B6" s="39" t="s">
        <v>24</v>
      </c>
      <c r="C6" s="39" t="s">
        <v>25</v>
      </c>
      <c r="D6" s="39" t="s">
        <v>26</v>
      </c>
      <c r="E6" s="39" t="s">
        <v>27</v>
      </c>
      <c r="F6" s="39" t="s">
        <v>28</v>
      </c>
      <c r="G6" s="39" t="s">
        <v>29</v>
      </c>
      <c r="H6" s="39" t="s">
        <v>30</v>
      </c>
      <c r="I6" s="39" t="s">
        <v>31</v>
      </c>
      <c r="J6" s="47" t="s">
        <v>250</v>
      </c>
    </row>
    <row r="7" spans="1:10" s="17" customFormat="1" ht="15" customHeight="1">
      <c r="A7" s="44" t="s">
        <v>6</v>
      </c>
      <c r="B7" s="380">
        <v>52642</v>
      </c>
      <c r="C7" s="380">
        <v>52767</v>
      </c>
      <c r="D7" s="380">
        <v>52163</v>
      </c>
      <c r="E7" s="380">
        <v>50928</v>
      </c>
      <c r="F7" s="380">
        <v>48144</v>
      </c>
      <c r="G7" s="380">
        <v>44872</v>
      </c>
      <c r="H7" s="380">
        <v>39638</v>
      </c>
      <c r="I7" s="380">
        <v>33301</v>
      </c>
      <c r="J7" s="53">
        <v>24778</v>
      </c>
    </row>
    <row r="8" spans="1:10" s="17" customFormat="1" ht="15" customHeight="1">
      <c r="A8" s="44" t="s">
        <v>3</v>
      </c>
      <c r="B8" s="380">
        <v>51995</v>
      </c>
      <c r="C8" s="380">
        <v>51329</v>
      </c>
      <c r="D8" s="380">
        <v>50622</v>
      </c>
      <c r="E8" s="380">
        <v>46955</v>
      </c>
      <c r="F8" s="380">
        <v>43947</v>
      </c>
      <c r="G8" s="380">
        <v>40490</v>
      </c>
      <c r="H8" s="380">
        <v>33955</v>
      </c>
      <c r="I8" s="380">
        <v>28939</v>
      </c>
      <c r="J8" s="53">
        <v>22372</v>
      </c>
    </row>
    <row r="9" spans="1:10" s="17" customFormat="1" ht="15" customHeight="1">
      <c r="A9" s="44" t="s">
        <v>21</v>
      </c>
      <c r="B9" s="380">
        <v>95307</v>
      </c>
      <c r="C9" s="380">
        <v>93799</v>
      </c>
      <c r="D9" s="380">
        <v>92412</v>
      </c>
      <c r="E9" s="380">
        <v>90122</v>
      </c>
      <c r="F9" s="380">
        <v>82896</v>
      </c>
      <c r="G9" s="380">
        <v>78368</v>
      </c>
      <c r="H9" s="380">
        <v>71464</v>
      </c>
      <c r="I9" s="380">
        <v>60681</v>
      </c>
      <c r="J9" s="53">
        <v>45755</v>
      </c>
    </row>
    <row r="10" spans="1:10" s="17" customFormat="1" ht="15" customHeight="1">
      <c r="A10" s="44" t="s">
        <v>16</v>
      </c>
      <c r="B10" s="380">
        <v>162672</v>
      </c>
      <c r="C10" s="380">
        <v>173625</v>
      </c>
      <c r="D10" s="380">
        <v>177810</v>
      </c>
      <c r="E10" s="380">
        <v>192949</v>
      </c>
      <c r="F10" s="380">
        <v>192185</v>
      </c>
      <c r="G10" s="380">
        <v>174829</v>
      </c>
      <c r="H10" s="380">
        <v>159544</v>
      </c>
      <c r="I10" s="380">
        <v>139342</v>
      </c>
      <c r="J10" s="53">
        <v>100617</v>
      </c>
    </row>
    <row r="11" spans="1:10" s="17" customFormat="1" ht="15" customHeight="1">
      <c r="A11" s="44" t="s">
        <v>7</v>
      </c>
      <c r="B11" s="380">
        <v>10993</v>
      </c>
      <c r="C11" s="380">
        <v>11699</v>
      </c>
      <c r="D11" s="380">
        <v>12541</v>
      </c>
      <c r="E11" s="380">
        <v>14051</v>
      </c>
      <c r="F11" s="380">
        <v>15083</v>
      </c>
      <c r="G11" s="380">
        <v>15237</v>
      </c>
      <c r="H11" s="380">
        <v>14773</v>
      </c>
      <c r="I11" s="380">
        <v>12587</v>
      </c>
      <c r="J11" s="53">
        <v>9789</v>
      </c>
    </row>
    <row r="12" spans="1:10" s="17" customFormat="1" ht="15" customHeight="1">
      <c r="A12" s="44" t="s">
        <v>9</v>
      </c>
      <c r="B12" s="380">
        <v>7294</v>
      </c>
      <c r="C12" s="380">
        <v>6800</v>
      </c>
      <c r="D12" s="380">
        <v>6148</v>
      </c>
      <c r="E12" s="380">
        <v>5999</v>
      </c>
      <c r="F12" s="380">
        <v>6420</v>
      </c>
      <c r="G12" s="380">
        <v>5985</v>
      </c>
      <c r="H12" s="380">
        <v>5912</v>
      </c>
      <c r="I12" s="380">
        <v>5708</v>
      </c>
      <c r="J12" s="53">
        <v>4304</v>
      </c>
    </row>
    <row r="13" spans="1:10" s="17" customFormat="1" ht="15" customHeight="1">
      <c r="A13" s="44" t="s">
        <v>13</v>
      </c>
      <c r="B13" s="380">
        <v>62452</v>
      </c>
      <c r="C13" s="380">
        <v>68089</v>
      </c>
      <c r="D13" s="380">
        <v>69614</v>
      </c>
      <c r="E13" s="380">
        <v>71592</v>
      </c>
      <c r="F13" s="380">
        <v>70044</v>
      </c>
      <c r="G13" s="380">
        <v>66114</v>
      </c>
      <c r="H13" s="380">
        <v>59405</v>
      </c>
      <c r="I13" s="380">
        <v>51345</v>
      </c>
      <c r="J13" s="53">
        <v>40895</v>
      </c>
    </row>
    <row r="14" spans="1:10" s="17" customFormat="1" ht="15" customHeight="1">
      <c r="A14" s="44" t="s">
        <v>1</v>
      </c>
      <c r="B14" s="380">
        <v>70202</v>
      </c>
      <c r="C14" s="380">
        <v>71063</v>
      </c>
      <c r="D14" s="380">
        <v>71009</v>
      </c>
      <c r="E14" s="380">
        <v>69764</v>
      </c>
      <c r="F14" s="380">
        <v>68218</v>
      </c>
      <c r="G14" s="380">
        <v>65195</v>
      </c>
      <c r="H14" s="380">
        <v>58082</v>
      </c>
      <c r="I14" s="380">
        <v>50197</v>
      </c>
      <c r="J14" s="53">
        <v>38113</v>
      </c>
    </row>
    <row r="15" spans="1:10" s="17" customFormat="1" ht="15" customHeight="1">
      <c r="A15" s="44" t="s">
        <v>12</v>
      </c>
      <c r="B15" s="380">
        <v>40736</v>
      </c>
      <c r="C15" s="380">
        <v>38725</v>
      </c>
      <c r="D15" s="380">
        <v>34180</v>
      </c>
      <c r="E15" s="380">
        <v>32581</v>
      </c>
      <c r="F15" s="380">
        <v>29772</v>
      </c>
      <c r="G15" s="380">
        <v>26378</v>
      </c>
      <c r="H15" s="380">
        <v>23618</v>
      </c>
      <c r="I15" s="380">
        <v>19852</v>
      </c>
      <c r="J15" s="53">
        <v>14633</v>
      </c>
    </row>
    <row r="16" spans="1:10" s="17" customFormat="1" ht="15" customHeight="1">
      <c r="A16" s="44" t="s">
        <v>14</v>
      </c>
      <c r="B16" s="380">
        <v>24590</v>
      </c>
      <c r="C16" s="380">
        <v>23929</v>
      </c>
      <c r="D16" s="380">
        <v>23246</v>
      </c>
      <c r="E16" s="380">
        <v>22567</v>
      </c>
      <c r="F16" s="380">
        <v>21678</v>
      </c>
      <c r="G16" s="380">
        <v>21468</v>
      </c>
      <c r="H16" s="380">
        <v>19711</v>
      </c>
      <c r="I16" s="380">
        <v>16697</v>
      </c>
      <c r="J16" s="53">
        <v>12490</v>
      </c>
    </row>
    <row r="17" spans="1:10" s="17" customFormat="1" ht="15" customHeight="1">
      <c r="A17" s="44" t="s">
        <v>5</v>
      </c>
      <c r="B17" s="380">
        <v>42302</v>
      </c>
      <c r="C17" s="380">
        <v>39687</v>
      </c>
      <c r="D17" s="380">
        <v>39394</v>
      </c>
      <c r="E17" s="380">
        <v>38201</v>
      </c>
      <c r="F17" s="380">
        <v>37941</v>
      </c>
      <c r="G17" s="380">
        <v>37139</v>
      </c>
      <c r="H17" s="380">
        <v>35129</v>
      </c>
      <c r="I17" s="380">
        <v>30784</v>
      </c>
      <c r="J17" s="53">
        <v>23817</v>
      </c>
    </row>
    <row r="18" spans="1:10" s="17" customFormat="1" ht="15" customHeight="1">
      <c r="A18" s="44" t="s">
        <v>15</v>
      </c>
      <c r="B18" s="380">
        <v>13062</v>
      </c>
      <c r="C18" s="380">
        <v>13181</v>
      </c>
      <c r="D18" s="380">
        <v>13366</v>
      </c>
      <c r="E18" s="380">
        <v>12660</v>
      </c>
      <c r="F18" s="380">
        <v>10107</v>
      </c>
      <c r="G18" s="380">
        <v>8808</v>
      </c>
      <c r="H18" s="380">
        <v>7413</v>
      </c>
      <c r="I18" s="380">
        <v>6089</v>
      </c>
      <c r="J18" s="53">
        <v>4635</v>
      </c>
    </row>
    <row r="19" spans="1:10" s="17" customFormat="1" ht="15" customHeight="1">
      <c r="A19" s="44" t="s">
        <v>17</v>
      </c>
      <c r="B19" s="380">
        <v>22623</v>
      </c>
      <c r="C19" s="380">
        <v>23039</v>
      </c>
      <c r="D19" s="380">
        <v>20634</v>
      </c>
      <c r="E19" s="380">
        <v>20811</v>
      </c>
      <c r="F19" s="380">
        <v>19478</v>
      </c>
      <c r="G19" s="380">
        <v>18135</v>
      </c>
      <c r="H19" s="380">
        <v>15360</v>
      </c>
      <c r="I19" s="380">
        <v>12984</v>
      </c>
      <c r="J19" s="53">
        <v>9516</v>
      </c>
    </row>
    <row r="20" spans="1:10" s="17" customFormat="1" ht="15" customHeight="1">
      <c r="A20" s="44" t="s">
        <v>2</v>
      </c>
      <c r="B20" s="380">
        <v>32157</v>
      </c>
      <c r="C20" s="380">
        <v>35485</v>
      </c>
      <c r="D20" s="380">
        <v>36861</v>
      </c>
      <c r="E20" s="380">
        <v>42409</v>
      </c>
      <c r="F20" s="380">
        <v>45454</v>
      </c>
      <c r="G20" s="380">
        <v>44650</v>
      </c>
      <c r="H20" s="380">
        <v>39177</v>
      </c>
      <c r="I20" s="380">
        <v>33025</v>
      </c>
      <c r="J20" s="53">
        <v>22466</v>
      </c>
    </row>
    <row r="21" spans="1:10" s="17" customFormat="1" ht="15" customHeight="1">
      <c r="A21" s="44" t="s">
        <v>18</v>
      </c>
      <c r="B21" s="380">
        <v>3220</v>
      </c>
      <c r="C21" s="380">
        <v>3687</v>
      </c>
      <c r="D21" s="380">
        <v>2779</v>
      </c>
      <c r="E21" s="380">
        <v>3181</v>
      </c>
      <c r="F21" s="380">
        <v>3265</v>
      </c>
      <c r="G21" s="380">
        <v>2385</v>
      </c>
      <c r="H21" s="380">
        <v>1597</v>
      </c>
      <c r="I21" s="380">
        <v>1343</v>
      </c>
      <c r="J21" s="53">
        <v>837</v>
      </c>
    </row>
    <row r="22" spans="1:10" s="17" customFormat="1" ht="15" customHeight="1">
      <c r="A22" s="44" t="s">
        <v>19</v>
      </c>
      <c r="B22" s="380">
        <v>31041</v>
      </c>
      <c r="C22" s="380">
        <v>28236</v>
      </c>
      <c r="D22" s="380">
        <v>27182</v>
      </c>
      <c r="E22" s="380">
        <v>26450</v>
      </c>
      <c r="F22" s="380">
        <v>24085</v>
      </c>
      <c r="G22" s="380">
        <v>22068</v>
      </c>
      <c r="H22" s="380">
        <v>18923</v>
      </c>
      <c r="I22" s="380">
        <v>16485</v>
      </c>
      <c r="J22" s="53">
        <v>12541</v>
      </c>
    </row>
    <row r="23" spans="1:10" s="17" customFormat="1" ht="15" customHeight="1">
      <c r="A23" s="44" t="s">
        <v>10</v>
      </c>
      <c r="B23" s="380">
        <v>20703</v>
      </c>
      <c r="C23" s="380">
        <v>19336</v>
      </c>
      <c r="D23" s="380">
        <v>19352</v>
      </c>
      <c r="E23" s="380">
        <v>17881</v>
      </c>
      <c r="F23" s="380">
        <v>17063</v>
      </c>
      <c r="G23" s="380">
        <v>16098</v>
      </c>
      <c r="H23" s="380">
        <v>14693</v>
      </c>
      <c r="I23" s="380">
        <v>12051</v>
      </c>
      <c r="J23" s="53">
        <v>9412</v>
      </c>
    </row>
    <row r="24" spans="1:10" s="17" customFormat="1" ht="15" customHeight="1">
      <c r="A24" s="44" t="s">
        <v>11</v>
      </c>
      <c r="B24" s="380">
        <v>112693</v>
      </c>
      <c r="C24" s="380">
        <v>121667</v>
      </c>
      <c r="D24" s="380">
        <v>124436</v>
      </c>
      <c r="E24" s="380">
        <v>122155</v>
      </c>
      <c r="F24" s="380">
        <v>118076</v>
      </c>
      <c r="G24" s="380">
        <v>95986</v>
      </c>
      <c r="H24" s="380">
        <v>79713</v>
      </c>
      <c r="I24" s="380">
        <v>66172</v>
      </c>
      <c r="J24" s="53">
        <v>50610</v>
      </c>
    </row>
    <row r="25" spans="1:10" s="17" customFormat="1" ht="15" customHeight="1">
      <c r="A25" s="44" t="s">
        <v>4</v>
      </c>
      <c r="B25" s="380">
        <v>95601</v>
      </c>
      <c r="C25" s="380">
        <v>92246</v>
      </c>
      <c r="D25" s="380">
        <v>92086</v>
      </c>
      <c r="E25" s="380">
        <v>89940</v>
      </c>
      <c r="F25" s="380">
        <v>81760</v>
      </c>
      <c r="G25" s="380">
        <v>75287</v>
      </c>
      <c r="H25" s="380">
        <v>66295</v>
      </c>
      <c r="I25" s="380">
        <v>52545</v>
      </c>
      <c r="J25" s="53">
        <v>38320</v>
      </c>
    </row>
    <row r="26" spans="1:10" s="17" customFormat="1" ht="15" customHeight="1">
      <c r="A26" s="44" t="s">
        <v>20</v>
      </c>
      <c r="B26" s="380">
        <v>17241</v>
      </c>
      <c r="C26" s="380">
        <v>16322</v>
      </c>
      <c r="D26" s="380">
        <v>15937</v>
      </c>
      <c r="E26" s="380">
        <v>12767</v>
      </c>
      <c r="F26" s="380">
        <v>11348</v>
      </c>
      <c r="G26" s="380">
        <v>12152</v>
      </c>
      <c r="H26" s="380">
        <v>11204</v>
      </c>
      <c r="I26" s="380">
        <v>9245</v>
      </c>
      <c r="J26" s="53">
        <v>7473</v>
      </c>
    </row>
    <row r="27" spans="1:10" s="17" customFormat="1" ht="15" customHeight="1">
      <c r="A27" s="44" t="s">
        <v>8</v>
      </c>
      <c r="B27" s="380">
        <v>33621</v>
      </c>
      <c r="C27" s="380">
        <v>33165</v>
      </c>
      <c r="D27" s="380">
        <v>32122</v>
      </c>
      <c r="E27" s="380">
        <v>30778</v>
      </c>
      <c r="F27" s="380">
        <v>29375</v>
      </c>
      <c r="G27" s="380">
        <v>26215</v>
      </c>
      <c r="H27" s="380">
        <v>23109</v>
      </c>
      <c r="I27" s="380">
        <v>18754</v>
      </c>
      <c r="J27" s="53">
        <v>14448</v>
      </c>
    </row>
    <row r="28" spans="1:10" s="17" customFormat="1" ht="15" customHeight="1">
      <c r="A28" s="44" t="s">
        <v>75</v>
      </c>
      <c r="B28" s="380">
        <v>39690</v>
      </c>
      <c r="C28" s="380">
        <v>40518</v>
      </c>
      <c r="D28" s="380">
        <v>39834</v>
      </c>
      <c r="E28" s="380">
        <v>40355</v>
      </c>
      <c r="F28" s="380">
        <v>40777</v>
      </c>
      <c r="G28" s="380">
        <v>44615</v>
      </c>
      <c r="H28" s="380">
        <v>42267</v>
      </c>
      <c r="I28" s="380">
        <v>38673</v>
      </c>
      <c r="J28" s="53">
        <v>29850</v>
      </c>
    </row>
    <row r="29" spans="1:10" s="17" customFormat="1" ht="15" customHeight="1">
      <c r="A29" s="45" t="s">
        <v>70</v>
      </c>
      <c r="B29" s="54">
        <v>1042837</v>
      </c>
      <c r="C29" s="54">
        <v>1058394</v>
      </c>
      <c r="D29" s="54">
        <v>1053728</v>
      </c>
      <c r="E29" s="54">
        <v>1055096</v>
      </c>
      <c r="F29" s="54">
        <v>1017116</v>
      </c>
      <c r="G29" s="54">
        <v>942474</v>
      </c>
      <c r="H29" s="54">
        <v>840982</v>
      </c>
      <c r="I29" s="54">
        <v>716799</v>
      </c>
      <c r="J29" s="55">
        <v>537671</v>
      </c>
    </row>
    <row r="30" spans="1:10" ht="33.950000000000003" customHeight="1">
      <c r="A30" s="431" t="s">
        <v>246</v>
      </c>
      <c r="B30" s="431"/>
      <c r="C30" s="431"/>
      <c r="D30" s="431"/>
      <c r="E30" s="431"/>
      <c r="F30" s="431"/>
      <c r="G30" s="431"/>
      <c r="H30" s="431"/>
      <c r="I30" s="431"/>
      <c r="J30" s="431"/>
    </row>
  </sheetData>
  <mergeCells count="2">
    <mergeCell ref="A5:J5"/>
    <mergeCell ref="A30:J3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1CE17-48C5-49FB-9D83-456D81B10E55}">
  <dimension ref="A5:K36"/>
  <sheetViews>
    <sheetView showGridLines="0" topLeftCell="A4" zoomScale="64" zoomScaleNormal="64" workbookViewId="0">
      <selection activeCell="K7" sqref="K7:K28"/>
    </sheetView>
  </sheetViews>
  <sheetFormatPr baseColWidth="10" defaultRowHeight="15"/>
  <cols>
    <col min="1" max="1" width="40.7109375" customWidth="1"/>
    <col min="2" max="11" width="20.7109375" customWidth="1"/>
  </cols>
  <sheetData>
    <row r="5" spans="1:11" ht="37.5" customHeight="1">
      <c r="A5" s="432" t="s">
        <v>252</v>
      </c>
      <c r="B5" s="433"/>
      <c r="C5" s="433"/>
      <c r="D5" s="433"/>
      <c r="E5" s="433"/>
      <c r="F5" s="433"/>
      <c r="G5" s="433"/>
      <c r="H5" s="433"/>
      <c r="I5" s="433"/>
      <c r="J5" s="433"/>
      <c r="K5" s="434"/>
    </row>
    <row r="6" spans="1:11" s="17" customFormat="1" ht="27">
      <c r="A6" s="43" t="s">
        <v>243</v>
      </c>
      <c r="B6" s="39" t="s">
        <v>24</v>
      </c>
      <c r="C6" s="39" t="s">
        <v>25</v>
      </c>
      <c r="D6" s="39" t="s">
        <v>26</v>
      </c>
      <c r="E6" s="39" t="s">
        <v>27</v>
      </c>
      <c r="F6" s="39" t="s">
        <v>28</v>
      </c>
      <c r="G6" s="39" t="s">
        <v>29</v>
      </c>
      <c r="H6" s="39" t="s">
        <v>30</v>
      </c>
      <c r="I6" s="39" t="s">
        <v>31</v>
      </c>
      <c r="J6" s="39" t="s">
        <v>250</v>
      </c>
      <c r="K6" s="40" t="s">
        <v>22</v>
      </c>
    </row>
    <row r="7" spans="1:11" s="17" customFormat="1" ht="15" customHeight="1">
      <c r="A7" s="44" t="s">
        <v>6</v>
      </c>
      <c r="B7" s="388">
        <v>20.864843440348793</v>
      </c>
      <c r="C7" s="388">
        <v>19.321493958257047</v>
      </c>
      <c r="D7" s="388">
        <v>17.457496653279787</v>
      </c>
      <c r="E7" s="388">
        <v>15.6077229543365</v>
      </c>
      <c r="F7" s="388">
        <v>13.918473547267997</v>
      </c>
      <c r="G7" s="388">
        <v>11.783613445378151</v>
      </c>
      <c r="H7" s="388">
        <v>9.4578859460749225</v>
      </c>
      <c r="I7" s="388">
        <v>7.1338903170522707</v>
      </c>
      <c r="J7" s="388">
        <v>4.8785193935814135</v>
      </c>
      <c r="K7" s="390">
        <v>13.380437739508544</v>
      </c>
    </row>
    <row r="8" spans="1:11" s="17" customFormat="1" ht="15" customHeight="1">
      <c r="A8" s="44" t="s">
        <v>3</v>
      </c>
      <c r="B8" s="388">
        <v>25.55036855036855</v>
      </c>
      <c r="C8" s="388">
        <v>23.1003600360036</v>
      </c>
      <c r="D8" s="388">
        <v>20.586417242781618</v>
      </c>
      <c r="E8" s="388">
        <v>17.785984848484848</v>
      </c>
      <c r="F8" s="388">
        <v>15.689753659407355</v>
      </c>
      <c r="G8" s="388">
        <v>13.25368248772504</v>
      </c>
      <c r="H8" s="388">
        <v>10.834396936821953</v>
      </c>
      <c r="I8" s="388">
        <v>8.690390390390391</v>
      </c>
      <c r="J8" s="388">
        <v>6.4342824273799248</v>
      </c>
      <c r="K8" s="390">
        <v>15.769515175484811</v>
      </c>
    </row>
    <row r="9" spans="1:11" s="17" customFormat="1" ht="15" customHeight="1">
      <c r="A9" s="44" t="s">
        <v>21</v>
      </c>
      <c r="B9" s="388">
        <v>19.215120967741935</v>
      </c>
      <c r="C9" s="388">
        <v>17.996738296239446</v>
      </c>
      <c r="D9" s="388">
        <v>16.845060153117025</v>
      </c>
      <c r="E9" s="388">
        <v>15.447720260541653</v>
      </c>
      <c r="F9" s="388">
        <v>13.631968426245683</v>
      </c>
      <c r="G9" s="388">
        <v>12.218272528843155</v>
      </c>
      <c r="H9" s="388">
        <v>10.521790341578328</v>
      </c>
      <c r="I9" s="388">
        <v>8.2728016359918204</v>
      </c>
      <c r="J9" s="388">
        <v>5.7954401519949332</v>
      </c>
      <c r="K9" s="390">
        <v>13.327212529143775</v>
      </c>
    </row>
    <row r="10" spans="1:11" s="17" customFormat="1" ht="15" customHeight="1">
      <c r="A10" s="44" t="s">
        <v>16</v>
      </c>
      <c r="B10" s="388">
        <v>35.294423953135173</v>
      </c>
      <c r="C10" s="388">
        <v>36.104179663131632</v>
      </c>
      <c r="D10" s="388">
        <v>34.810101801096323</v>
      </c>
      <c r="E10" s="388">
        <v>35.897488372093022</v>
      </c>
      <c r="F10" s="388">
        <v>33.186841650837508</v>
      </c>
      <c r="G10" s="388">
        <v>28.627640412641231</v>
      </c>
      <c r="H10" s="388">
        <v>24.421245981937854</v>
      </c>
      <c r="I10" s="388">
        <v>19.945891783567134</v>
      </c>
      <c r="J10" s="388">
        <v>13.045118630882925</v>
      </c>
      <c r="K10" s="390">
        <v>29.036992472146974</v>
      </c>
    </row>
    <row r="11" spans="1:11" s="17" customFormat="1" ht="15" customHeight="1">
      <c r="A11" s="44" t="s">
        <v>7</v>
      </c>
      <c r="B11" s="388">
        <v>18.855917667238423</v>
      </c>
      <c r="C11" s="388">
        <v>17.1791483113069</v>
      </c>
      <c r="D11" s="388">
        <v>16.223803363518758</v>
      </c>
      <c r="E11" s="388">
        <v>15.787640449438202</v>
      </c>
      <c r="F11" s="388">
        <v>14.874753451676529</v>
      </c>
      <c r="G11" s="388">
        <v>13.295811518324607</v>
      </c>
      <c r="H11" s="388">
        <v>11.132629992464205</v>
      </c>
      <c r="I11" s="388">
        <v>8.3801597869507329</v>
      </c>
      <c r="J11" s="388">
        <v>5.7346221441124783</v>
      </c>
      <c r="K11" s="390">
        <v>13.496054076114536</v>
      </c>
    </row>
    <row r="12" spans="1:11" s="17" customFormat="1" ht="15" customHeight="1">
      <c r="A12" s="44" t="s">
        <v>9</v>
      </c>
      <c r="B12" s="388">
        <v>14.52988047808765</v>
      </c>
      <c r="C12" s="388">
        <v>13.152804642166345</v>
      </c>
      <c r="D12" s="388">
        <v>11.710476190476191</v>
      </c>
      <c r="E12" s="388">
        <v>10.848101265822784</v>
      </c>
      <c r="F12" s="388">
        <v>10.35483870967742</v>
      </c>
      <c r="G12" s="388">
        <v>8.7628111273792086</v>
      </c>
      <c r="H12" s="388">
        <v>7.935570469798658</v>
      </c>
      <c r="I12" s="388">
        <v>6.2794279427942792</v>
      </c>
      <c r="J12" s="388">
        <v>4.3430877901109985</v>
      </c>
      <c r="K12" s="390">
        <v>9.7685554018126162</v>
      </c>
    </row>
    <row r="13" spans="1:11" s="17" customFormat="1" ht="15" customHeight="1">
      <c r="A13" s="44" t="s">
        <v>13</v>
      </c>
      <c r="B13" s="388">
        <v>17.503363228699552</v>
      </c>
      <c r="C13" s="388">
        <v>16.80794865465317</v>
      </c>
      <c r="D13" s="388">
        <v>15.650629496402878</v>
      </c>
      <c r="E13" s="388">
        <v>14.448435923309788</v>
      </c>
      <c r="F13" s="388">
        <v>12.897072362364206</v>
      </c>
      <c r="G13" s="388">
        <v>11.228600543478262</v>
      </c>
      <c r="H13" s="388">
        <v>9.482043096568237</v>
      </c>
      <c r="I13" s="388">
        <v>7.4640209332751857</v>
      </c>
      <c r="J13" s="388">
        <v>5.2835917312661502</v>
      </c>
      <c r="K13" s="390">
        <v>12.307300663335271</v>
      </c>
    </row>
    <row r="14" spans="1:11" s="17" customFormat="1" ht="15" customHeight="1">
      <c r="A14" s="44" t="s">
        <v>1</v>
      </c>
      <c r="B14" s="388">
        <v>23.385076615589607</v>
      </c>
      <c r="C14" s="388">
        <v>21.811847759361573</v>
      </c>
      <c r="D14" s="388">
        <v>19.741173199888795</v>
      </c>
      <c r="E14" s="388">
        <v>18.224660397074189</v>
      </c>
      <c r="F14" s="388">
        <v>16.410392109694492</v>
      </c>
      <c r="G14" s="388">
        <v>14.404551480335837</v>
      </c>
      <c r="H14" s="388">
        <v>11.567815176259709</v>
      </c>
      <c r="I14" s="388">
        <v>9.0314861460957179</v>
      </c>
      <c r="J14" s="388">
        <v>6.1811547194291272</v>
      </c>
      <c r="K14" s="390">
        <v>15.639795289303228</v>
      </c>
    </row>
    <row r="15" spans="1:11" s="17" customFormat="1" ht="15" customHeight="1">
      <c r="A15" s="44" t="s">
        <v>12</v>
      </c>
      <c r="B15" s="388">
        <v>24.86935286935287</v>
      </c>
      <c r="C15" s="388">
        <v>22.217441193344808</v>
      </c>
      <c r="D15" s="388">
        <v>18.946784922394677</v>
      </c>
      <c r="E15" s="388">
        <v>17.266030736618973</v>
      </c>
      <c r="F15" s="388">
        <v>14.594117647058823</v>
      </c>
      <c r="G15" s="388">
        <v>12.303171641791044</v>
      </c>
      <c r="H15" s="388">
        <v>10.246420824295011</v>
      </c>
      <c r="I15" s="388">
        <v>7.8435401027261955</v>
      </c>
      <c r="J15" s="388">
        <v>5.2960550126673906</v>
      </c>
      <c r="K15" s="390">
        <v>14.842546105583311</v>
      </c>
    </row>
    <row r="16" spans="1:11" s="17" customFormat="1" ht="15" customHeight="1">
      <c r="A16" s="44" t="s">
        <v>14</v>
      </c>
      <c r="B16" s="388">
        <v>31.48527528809219</v>
      </c>
      <c r="C16" s="388">
        <v>28.691846522781773</v>
      </c>
      <c r="D16" s="388">
        <v>25.405464480874318</v>
      </c>
      <c r="E16" s="388">
        <v>22.657630522088354</v>
      </c>
      <c r="F16" s="388">
        <v>20.393226716839134</v>
      </c>
      <c r="G16" s="388">
        <v>18.224108658743635</v>
      </c>
      <c r="H16" s="388">
        <v>15.618858954041205</v>
      </c>
      <c r="I16" s="388">
        <v>12.544703230653644</v>
      </c>
      <c r="J16" s="388">
        <v>8.6435986159169556</v>
      </c>
      <c r="K16" s="390">
        <v>20.407190332225689</v>
      </c>
    </row>
    <row r="17" spans="1:11" s="17" customFormat="1" ht="15" customHeight="1">
      <c r="A17" s="44" t="s">
        <v>5</v>
      </c>
      <c r="B17" s="388">
        <v>18.825990209167781</v>
      </c>
      <c r="C17" s="388">
        <v>17.292810457516339</v>
      </c>
      <c r="D17" s="388">
        <v>16.138467841048751</v>
      </c>
      <c r="E17" s="388">
        <v>14.636398467432951</v>
      </c>
      <c r="F17" s="388">
        <v>13.051599587203302</v>
      </c>
      <c r="G17" s="388">
        <v>11.580604926722794</v>
      </c>
      <c r="H17" s="388">
        <v>9.725636766334441</v>
      </c>
      <c r="I17" s="388">
        <v>7.6122650840751733</v>
      </c>
      <c r="J17" s="388">
        <v>5.3557454463683385</v>
      </c>
      <c r="K17" s="390">
        <v>12.691057642874433</v>
      </c>
    </row>
    <row r="18" spans="1:11" s="17" customFormat="1" ht="15" customHeight="1">
      <c r="A18" s="44" t="s">
        <v>15</v>
      </c>
      <c r="B18" s="388">
        <v>8.7900403768506052</v>
      </c>
      <c r="C18" s="388">
        <v>8.3795295613477432</v>
      </c>
      <c r="D18" s="388">
        <v>8.0131894484412474</v>
      </c>
      <c r="E18" s="388">
        <v>7.2716829408385983</v>
      </c>
      <c r="F18" s="388">
        <v>5.5199344620425999</v>
      </c>
      <c r="G18" s="388">
        <v>4.5851119208745441</v>
      </c>
      <c r="H18" s="388">
        <v>3.7195183140993477</v>
      </c>
      <c r="I18" s="388">
        <v>2.8386946386946388</v>
      </c>
      <c r="J18" s="388">
        <v>1.9433962264150944</v>
      </c>
      <c r="K18" s="390">
        <v>5.6734553210671574</v>
      </c>
    </row>
    <row r="19" spans="1:11" s="17" customFormat="1" ht="15" customHeight="1">
      <c r="A19" s="44" t="s">
        <v>17</v>
      </c>
      <c r="B19" s="388">
        <v>22.332675222112538</v>
      </c>
      <c r="C19" s="388">
        <v>22.046889952153109</v>
      </c>
      <c r="D19" s="388">
        <v>18.826642335766422</v>
      </c>
      <c r="E19" s="388">
        <v>17.547217537942664</v>
      </c>
      <c r="F19" s="388">
        <v>15.644979919678715</v>
      </c>
      <c r="G19" s="388">
        <v>14.090909090909092</v>
      </c>
      <c r="H19" s="388">
        <v>10.924608819345661</v>
      </c>
      <c r="I19" s="388">
        <v>8.3605924018029611</v>
      </c>
      <c r="J19" s="388">
        <v>5.491055972302366</v>
      </c>
      <c r="K19" s="390">
        <v>15.029507916890395</v>
      </c>
    </row>
    <row r="20" spans="1:11" s="17" customFormat="1" ht="15" customHeight="1">
      <c r="A20" s="44" t="s">
        <v>2</v>
      </c>
      <c r="B20" s="388">
        <v>36.835051546391753</v>
      </c>
      <c r="C20" s="388">
        <v>37.43143459915612</v>
      </c>
      <c r="D20" s="388">
        <v>35.23996175908222</v>
      </c>
      <c r="E20" s="388">
        <v>36.309075342465754</v>
      </c>
      <c r="F20" s="388">
        <v>34.671243325705568</v>
      </c>
      <c r="G20" s="388">
        <v>31.136680613668062</v>
      </c>
      <c r="H20" s="388">
        <v>25.605882352941176</v>
      </c>
      <c r="I20" s="388">
        <v>19.9909200968523</v>
      </c>
      <c r="J20" s="388">
        <v>13.122663551401869</v>
      </c>
      <c r="K20" s="390">
        <v>30.038101465296091</v>
      </c>
    </row>
    <row r="21" spans="1:11" s="17" customFormat="1" ht="15" customHeight="1">
      <c r="A21" s="44" t="s">
        <v>18</v>
      </c>
      <c r="B21" s="388">
        <v>103.87096774193549</v>
      </c>
      <c r="C21" s="388">
        <v>97.026315789473685</v>
      </c>
      <c r="D21" s="388">
        <v>50.527272727272724</v>
      </c>
      <c r="E21" s="388">
        <v>44.180555555555557</v>
      </c>
      <c r="F21" s="388">
        <v>39.337349397590359</v>
      </c>
      <c r="G21" s="388">
        <v>27.732558139534884</v>
      </c>
      <c r="H21" s="388">
        <v>17.549450549450551</v>
      </c>
      <c r="I21" s="388">
        <v>13.989583333333334</v>
      </c>
      <c r="J21" s="388">
        <v>8.71875</v>
      </c>
      <c r="K21" s="390">
        <v>44.770311470460733</v>
      </c>
    </row>
    <row r="22" spans="1:11" s="17" customFormat="1" ht="15" customHeight="1">
      <c r="A22" s="44" t="s">
        <v>19</v>
      </c>
      <c r="B22" s="388">
        <v>25.824459234608984</v>
      </c>
      <c r="C22" s="388">
        <v>23.239506172839505</v>
      </c>
      <c r="D22" s="388">
        <v>21.369496855345911</v>
      </c>
      <c r="E22" s="388">
        <v>19.56360946745562</v>
      </c>
      <c r="F22" s="388">
        <v>17.057365439093484</v>
      </c>
      <c r="G22" s="388">
        <v>15.063481228668943</v>
      </c>
      <c r="H22" s="388">
        <v>12.216268560361524</v>
      </c>
      <c r="I22" s="388">
        <v>9.8241954707985695</v>
      </c>
      <c r="J22" s="388">
        <v>6.978853644963829</v>
      </c>
      <c r="K22" s="390">
        <v>16.793026230459599</v>
      </c>
    </row>
    <row r="23" spans="1:11" s="17" customFormat="1" ht="15" customHeight="1">
      <c r="A23" s="44" t="s">
        <v>10</v>
      </c>
      <c r="B23" s="388">
        <v>19.945086705202311</v>
      </c>
      <c r="C23" s="388">
        <v>17.85410895660203</v>
      </c>
      <c r="D23" s="388">
        <v>16.668389319552109</v>
      </c>
      <c r="E23" s="388">
        <v>14.789909015715468</v>
      </c>
      <c r="F23" s="388">
        <v>13.574383452665076</v>
      </c>
      <c r="G23" s="388">
        <v>11.784773060029282</v>
      </c>
      <c r="H23" s="388">
        <v>9.9143049932523617</v>
      </c>
      <c r="I23" s="388">
        <v>7.5365853658536581</v>
      </c>
      <c r="J23" s="388">
        <v>5.3538111490329916</v>
      </c>
      <c r="K23" s="390">
        <v>13.046816890878365</v>
      </c>
    </row>
    <row r="24" spans="1:11" s="17" customFormat="1" ht="15" customHeight="1">
      <c r="A24" s="44" t="s">
        <v>11</v>
      </c>
      <c r="B24" s="388">
        <v>21.967446393762184</v>
      </c>
      <c r="C24" s="388">
        <v>22.703302855010264</v>
      </c>
      <c r="D24" s="388">
        <v>22.5918663761801</v>
      </c>
      <c r="E24" s="388">
        <v>21.273946360153257</v>
      </c>
      <c r="F24" s="388">
        <v>19.79148508213208</v>
      </c>
      <c r="G24" s="388">
        <v>15.643089960886572</v>
      </c>
      <c r="H24" s="388">
        <v>12.713397129186603</v>
      </c>
      <c r="I24" s="388">
        <v>10.105681124007331</v>
      </c>
      <c r="J24" s="388">
        <v>7.3732517482517483</v>
      </c>
      <c r="K24" s="390">
        <v>17.129274114396686</v>
      </c>
    </row>
    <row r="25" spans="1:11" s="17" customFormat="1" ht="15" customHeight="1">
      <c r="A25" s="44" t="s">
        <v>4</v>
      </c>
      <c r="B25" s="388">
        <v>15.539824447334201</v>
      </c>
      <c r="C25" s="388">
        <v>14.288413878562578</v>
      </c>
      <c r="D25" s="388">
        <v>13.349666570020295</v>
      </c>
      <c r="E25" s="388">
        <v>12.100094174626665</v>
      </c>
      <c r="F25" s="388">
        <v>10.357233341778565</v>
      </c>
      <c r="G25" s="388">
        <v>9.0142480842911876</v>
      </c>
      <c r="H25" s="388">
        <v>7.3702056698165643</v>
      </c>
      <c r="I25" s="388">
        <v>5.4940401505646177</v>
      </c>
      <c r="J25" s="388">
        <v>3.7723961409726323</v>
      </c>
      <c r="K25" s="390">
        <v>10.1429024953297</v>
      </c>
    </row>
    <row r="26" spans="1:11" s="17" customFormat="1" ht="15" customHeight="1">
      <c r="A26" s="44" t="s">
        <v>20</v>
      </c>
      <c r="B26" s="388">
        <v>23.204576043068641</v>
      </c>
      <c r="C26" s="388">
        <v>20.660759493670888</v>
      </c>
      <c r="D26" s="388">
        <v>19.017899761336515</v>
      </c>
      <c r="E26" s="388">
        <v>15.002350176263219</v>
      </c>
      <c r="F26" s="388">
        <v>13.103926096997691</v>
      </c>
      <c r="G26" s="388">
        <v>12.64516129032258</v>
      </c>
      <c r="H26" s="388">
        <v>11.016715830875123</v>
      </c>
      <c r="I26" s="388">
        <v>8.3665158371040729</v>
      </c>
      <c r="J26" s="388">
        <v>6.1455592105263159</v>
      </c>
      <c r="K26" s="390">
        <v>14.351495971129452</v>
      </c>
    </row>
    <row r="27" spans="1:11" s="17" customFormat="1" ht="15" customHeight="1">
      <c r="A27" s="44" t="s">
        <v>8</v>
      </c>
      <c r="B27" s="388">
        <v>15.110561797752808</v>
      </c>
      <c r="C27" s="388">
        <v>13.917331095258078</v>
      </c>
      <c r="D27" s="388">
        <v>12.900401606425703</v>
      </c>
      <c r="E27" s="388">
        <v>11.488615154908548</v>
      </c>
      <c r="F27" s="388">
        <v>10.115358126721762</v>
      </c>
      <c r="G27" s="388">
        <v>8.5810147299508994</v>
      </c>
      <c r="H27" s="388">
        <v>7.0176131187367146</v>
      </c>
      <c r="I27" s="388">
        <v>5.2947487295313378</v>
      </c>
      <c r="J27" s="388">
        <v>3.7449455676516328</v>
      </c>
      <c r="K27" s="390">
        <v>9.7967322141041624</v>
      </c>
    </row>
    <row r="28" spans="1:11" s="17" customFormat="1" ht="15" customHeight="1">
      <c r="A28" s="52" t="s">
        <v>75</v>
      </c>
      <c r="B28" s="389">
        <v>31.325966850828728</v>
      </c>
      <c r="C28" s="389">
        <v>30.19225037257824</v>
      </c>
      <c r="D28" s="389">
        <v>28.534383954154727</v>
      </c>
      <c r="E28" s="389">
        <v>26.760610079575596</v>
      </c>
      <c r="F28" s="389">
        <v>24.608931804465904</v>
      </c>
      <c r="G28" s="389">
        <v>24.567731277533039</v>
      </c>
      <c r="H28" s="389">
        <v>21.956883116883116</v>
      </c>
      <c r="I28" s="389">
        <v>18.846491228070175</v>
      </c>
      <c r="J28" s="389">
        <v>14.337175792507205</v>
      </c>
      <c r="K28" s="391">
        <v>24.570047164066299</v>
      </c>
    </row>
    <row r="29" spans="1:11">
      <c r="A29" s="435" t="s">
        <v>253</v>
      </c>
      <c r="B29" s="435"/>
      <c r="C29" s="435"/>
      <c r="D29" s="435"/>
      <c r="E29" s="435"/>
      <c r="F29" s="435"/>
      <c r="G29" s="435"/>
      <c r="H29" s="435"/>
      <c r="I29" s="435"/>
      <c r="J29" s="435"/>
    </row>
    <row r="30" spans="1:11" ht="33.950000000000003" customHeight="1">
      <c r="A30" s="436" t="s">
        <v>246</v>
      </c>
      <c r="B30" s="436"/>
      <c r="C30" s="436"/>
      <c r="D30" s="436"/>
      <c r="E30" s="436"/>
      <c r="F30" s="436"/>
      <c r="G30" s="436"/>
      <c r="H30" s="436"/>
      <c r="I30" s="436"/>
      <c r="J30" s="436"/>
    </row>
    <row r="36" spans="2:2">
      <c r="B36" s="14"/>
    </row>
  </sheetData>
  <mergeCells count="3">
    <mergeCell ref="A5:K5"/>
    <mergeCell ref="A29:J29"/>
    <mergeCell ref="A30:J3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79E64-B8B1-4FE4-804C-B91BF3D832F0}">
  <dimension ref="A5:O49"/>
  <sheetViews>
    <sheetView showGridLines="0" topLeftCell="A19" zoomScale="82" zoomScaleNormal="82" zoomScaleSheetLayoutView="50" workbookViewId="0">
      <selection activeCell="A47" sqref="A47"/>
    </sheetView>
  </sheetViews>
  <sheetFormatPr baseColWidth="10" defaultRowHeight="15"/>
  <cols>
    <col min="1" max="1" width="19.42578125" bestFit="1" customWidth="1"/>
    <col min="2" max="14" width="15.7109375" customWidth="1"/>
    <col min="15" max="15" width="20.7109375" style="59" customWidth="1"/>
  </cols>
  <sheetData>
    <row r="5" spans="1:15" s="19" customFormat="1" ht="24.95" customHeight="1">
      <c r="A5" s="437" t="s">
        <v>254</v>
      </c>
      <c r="B5" s="438"/>
      <c r="C5" s="438"/>
      <c r="D5" s="438"/>
      <c r="E5" s="438"/>
      <c r="F5" s="438"/>
      <c r="G5" s="438"/>
      <c r="H5" s="438"/>
      <c r="I5" s="438"/>
      <c r="J5" s="438"/>
      <c r="K5" s="438"/>
      <c r="L5" s="438"/>
      <c r="M5" s="438"/>
      <c r="N5" s="438"/>
      <c r="O5" s="439"/>
    </row>
    <row r="6" spans="1:15" ht="18.75">
      <c r="A6" s="48" t="s">
        <v>32</v>
      </c>
      <c r="B6" s="399">
        <v>2008</v>
      </c>
      <c r="C6" s="399">
        <v>2009</v>
      </c>
      <c r="D6" s="399">
        <v>2010</v>
      </c>
      <c r="E6" s="399">
        <v>2011</v>
      </c>
      <c r="F6" s="399">
        <v>2012</v>
      </c>
      <c r="G6" s="399">
        <v>2013</v>
      </c>
      <c r="H6" s="399">
        <v>2014</v>
      </c>
      <c r="I6" s="399">
        <v>2015</v>
      </c>
      <c r="J6" s="399">
        <v>2016</v>
      </c>
      <c r="K6" s="399">
        <v>2017</v>
      </c>
      <c r="L6" s="399">
        <v>2018</v>
      </c>
      <c r="M6" s="399">
        <v>2019</v>
      </c>
      <c r="N6" s="399">
        <v>2020</v>
      </c>
      <c r="O6" s="57" t="s">
        <v>69</v>
      </c>
    </row>
    <row r="7" spans="1:15" ht="18.75">
      <c r="A7" s="49" t="s">
        <v>35</v>
      </c>
      <c r="B7" s="394">
        <v>11111</v>
      </c>
      <c r="C7" s="394">
        <v>11944</v>
      </c>
      <c r="D7" s="394">
        <v>13032</v>
      </c>
      <c r="E7" s="394">
        <v>13976</v>
      </c>
      <c r="F7" s="394">
        <v>14324</v>
      </c>
      <c r="G7" s="394">
        <v>15349</v>
      </c>
      <c r="H7" s="394">
        <v>16245</v>
      </c>
      <c r="I7" s="394">
        <v>17001</v>
      </c>
      <c r="J7" s="394">
        <v>18389</v>
      </c>
      <c r="K7" s="394">
        <v>18691</v>
      </c>
      <c r="L7" s="394">
        <v>19346</v>
      </c>
      <c r="M7" s="394">
        <v>20741</v>
      </c>
      <c r="N7" s="394">
        <v>22334</v>
      </c>
      <c r="O7" s="392">
        <v>212483</v>
      </c>
    </row>
    <row r="8" spans="1:15" ht="18.75">
      <c r="A8" s="49" t="s">
        <v>36</v>
      </c>
      <c r="B8" s="394">
        <v>15875</v>
      </c>
      <c r="C8" s="394">
        <v>16900</v>
      </c>
      <c r="D8" s="394">
        <v>18517</v>
      </c>
      <c r="E8" s="394">
        <v>19901</v>
      </c>
      <c r="F8" s="394">
        <v>20598</v>
      </c>
      <c r="G8" s="394">
        <v>21945</v>
      </c>
      <c r="H8" s="394">
        <v>22888</v>
      </c>
      <c r="I8" s="394">
        <v>24137</v>
      </c>
      <c r="J8" s="394">
        <v>24603</v>
      </c>
      <c r="K8" s="394">
        <v>25328</v>
      </c>
      <c r="L8" s="394">
        <v>26047</v>
      </c>
      <c r="M8" s="394">
        <v>27156</v>
      </c>
      <c r="N8" s="394">
        <v>28560</v>
      </c>
      <c r="O8" s="392">
        <v>292455</v>
      </c>
    </row>
    <row r="9" spans="1:15" ht="18.75">
      <c r="A9" s="49" t="s">
        <v>37</v>
      </c>
      <c r="B9" s="394">
        <v>55389</v>
      </c>
      <c r="C9" s="395">
        <v>58636</v>
      </c>
      <c r="D9" s="395">
        <v>61894</v>
      </c>
      <c r="E9" s="395">
        <v>65083</v>
      </c>
      <c r="F9" s="395">
        <v>66922</v>
      </c>
      <c r="G9" s="395">
        <v>70346</v>
      </c>
      <c r="H9" s="395">
        <v>72539</v>
      </c>
      <c r="I9" s="395">
        <v>75008</v>
      </c>
      <c r="J9" s="395">
        <v>77041</v>
      </c>
      <c r="K9" s="395">
        <v>79808</v>
      </c>
      <c r="L9" s="395">
        <v>81215</v>
      </c>
      <c r="M9" s="395">
        <v>88393</v>
      </c>
      <c r="N9" s="395">
        <v>90827</v>
      </c>
      <c r="O9" s="392">
        <v>943101</v>
      </c>
    </row>
    <row r="10" spans="1:15" ht="18.75">
      <c r="A10" s="49" t="s">
        <v>38</v>
      </c>
      <c r="B10" s="394">
        <v>4499</v>
      </c>
      <c r="C10" s="395">
        <v>5102</v>
      </c>
      <c r="D10" s="395">
        <v>5540</v>
      </c>
      <c r="E10" s="395">
        <v>6372</v>
      </c>
      <c r="F10" s="395">
        <v>6918</v>
      </c>
      <c r="G10" s="395">
        <v>7274</v>
      </c>
      <c r="H10" s="395">
        <v>8295</v>
      </c>
      <c r="I10" s="395">
        <v>9129</v>
      </c>
      <c r="J10" s="395">
        <v>10240</v>
      </c>
      <c r="K10" s="395">
        <v>10776</v>
      </c>
      <c r="L10" s="395">
        <v>11854</v>
      </c>
      <c r="M10" s="395">
        <v>12914</v>
      </c>
      <c r="N10" s="395">
        <v>14505</v>
      </c>
      <c r="O10" s="392">
        <v>113418</v>
      </c>
    </row>
    <row r="11" spans="1:15" ht="18.75">
      <c r="A11" s="49" t="s">
        <v>39</v>
      </c>
      <c r="B11" s="394">
        <v>3403</v>
      </c>
      <c r="C11" s="395">
        <v>3912</v>
      </c>
      <c r="D11" s="395">
        <v>4620</v>
      </c>
      <c r="E11" s="395">
        <v>5233</v>
      </c>
      <c r="F11" s="395">
        <v>5653</v>
      </c>
      <c r="G11" s="395">
        <v>6198</v>
      </c>
      <c r="H11" s="395">
        <v>6237</v>
      </c>
      <c r="I11" s="395">
        <v>7103</v>
      </c>
      <c r="J11" s="395">
        <v>8064</v>
      </c>
      <c r="K11" s="395">
        <v>9056</v>
      </c>
      <c r="L11" s="395">
        <v>9408</v>
      </c>
      <c r="M11" s="395">
        <v>10392</v>
      </c>
      <c r="N11" s="395">
        <v>11196</v>
      </c>
      <c r="O11" s="392">
        <v>90475</v>
      </c>
    </row>
    <row r="12" spans="1:15" ht="18.75">
      <c r="A12" s="49" t="s">
        <v>255</v>
      </c>
      <c r="B12" s="394">
        <v>608</v>
      </c>
      <c r="C12" s="395">
        <v>652</v>
      </c>
      <c r="D12" s="395">
        <v>677</v>
      </c>
      <c r="E12" s="395">
        <v>727</v>
      </c>
      <c r="F12" s="395">
        <v>892</v>
      </c>
      <c r="G12" s="395">
        <v>774</v>
      </c>
      <c r="H12" s="395">
        <v>971</v>
      </c>
      <c r="I12" s="395">
        <v>954</v>
      </c>
      <c r="J12" s="395">
        <v>1119</v>
      </c>
      <c r="K12" s="395">
        <v>1152</v>
      </c>
      <c r="L12" s="395">
        <v>1227</v>
      </c>
      <c r="M12" s="395">
        <v>1302</v>
      </c>
      <c r="N12" s="395">
        <v>1478</v>
      </c>
      <c r="O12" s="392">
        <v>12533</v>
      </c>
    </row>
    <row r="13" spans="1:15" ht="18.75">
      <c r="A13" s="49" t="s">
        <v>63</v>
      </c>
      <c r="B13" s="394">
        <v>8395</v>
      </c>
      <c r="C13" s="395">
        <v>8980</v>
      </c>
      <c r="D13" s="395">
        <v>10188</v>
      </c>
      <c r="E13" s="395">
        <v>10630</v>
      </c>
      <c r="F13" s="395">
        <v>11368</v>
      </c>
      <c r="G13" s="395">
        <v>11876</v>
      </c>
      <c r="H13" s="395">
        <v>13111</v>
      </c>
      <c r="I13" s="395">
        <v>14032</v>
      </c>
      <c r="J13" s="395">
        <v>14669</v>
      </c>
      <c r="K13" s="395">
        <v>15434</v>
      </c>
      <c r="L13" s="395">
        <v>15949</v>
      </c>
      <c r="M13" s="395">
        <v>17276</v>
      </c>
      <c r="N13" s="395">
        <v>18363</v>
      </c>
      <c r="O13" s="392">
        <v>170271</v>
      </c>
    </row>
    <row r="14" spans="1:15" ht="18.75">
      <c r="A14" s="49" t="s">
        <v>40</v>
      </c>
      <c r="B14" s="394">
        <v>10721</v>
      </c>
      <c r="C14" s="395">
        <v>11543</v>
      </c>
      <c r="D14" s="395">
        <v>12876</v>
      </c>
      <c r="E14" s="395">
        <v>14466</v>
      </c>
      <c r="F14" s="395">
        <v>15661</v>
      </c>
      <c r="G14" s="395">
        <v>16701</v>
      </c>
      <c r="H14" s="395">
        <v>18380</v>
      </c>
      <c r="I14" s="395">
        <v>19574</v>
      </c>
      <c r="J14" s="395">
        <v>21196</v>
      </c>
      <c r="K14" s="395">
        <v>21728</v>
      </c>
      <c r="L14" s="395">
        <v>22212</v>
      </c>
      <c r="M14" s="395">
        <v>24120</v>
      </c>
      <c r="N14" s="395">
        <v>25191</v>
      </c>
      <c r="O14" s="392">
        <v>234369</v>
      </c>
    </row>
    <row r="15" spans="1:15" ht="18.75">
      <c r="A15" s="49" t="s">
        <v>43</v>
      </c>
      <c r="B15" s="394">
        <v>1136</v>
      </c>
      <c r="C15" s="395">
        <v>1325</v>
      </c>
      <c r="D15" s="395">
        <v>1568</v>
      </c>
      <c r="E15" s="395">
        <v>1642</v>
      </c>
      <c r="F15" s="395">
        <v>1763</v>
      </c>
      <c r="G15" s="395">
        <v>2029</v>
      </c>
      <c r="H15" s="395">
        <v>2172</v>
      </c>
      <c r="I15" s="395">
        <v>2190</v>
      </c>
      <c r="J15" s="395">
        <v>2440</v>
      </c>
      <c r="K15" s="395">
        <v>2442</v>
      </c>
      <c r="L15" s="395">
        <v>2480</v>
      </c>
      <c r="M15" s="395">
        <v>2902</v>
      </c>
      <c r="N15" s="395">
        <v>2931</v>
      </c>
      <c r="O15" s="392">
        <v>27020</v>
      </c>
    </row>
    <row r="16" spans="1:15" ht="18.75">
      <c r="A16" s="49" t="s">
        <v>44</v>
      </c>
      <c r="B16" s="394">
        <v>9993</v>
      </c>
      <c r="C16" s="395">
        <v>10512</v>
      </c>
      <c r="D16" s="395">
        <v>11060</v>
      </c>
      <c r="E16" s="395">
        <v>11935</v>
      </c>
      <c r="F16" s="395">
        <v>12380</v>
      </c>
      <c r="G16" s="395">
        <v>13086</v>
      </c>
      <c r="H16" s="395">
        <v>14296</v>
      </c>
      <c r="I16" s="395">
        <v>14743</v>
      </c>
      <c r="J16" s="395">
        <v>15245</v>
      </c>
      <c r="K16" s="395">
        <v>15682</v>
      </c>
      <c r="L16" s="395">
        <v>15971</v>
      </c>
      <c r="M16" s="395">
        <v>17546</v>
      </c>
      <c r="N16" s="395">
        <v>18155</v>
      </c>
      <c r="O16" s="392">
        <v>180604</v>
      </c>
    </row>
    <row r="17" spans="1:15" ht="18.75">
      <c r="A17" s="49" t="s">
        <v>45</v>
      </c>
      <c r="B17" s="394">
        <v>63499</v>
      </c>
      <c r="C17" s="395">
        <v>66284</v>
      </c>
      <c r="D17" s="395">
        <v>68885</v>
      </c>
      <c r="E17" s="395">
        <v>71531</v>
      </c>
      <c r="F17" s="395">
        <v>73592</v>
      </c>
      <c r="G17" s="395">
        <v>76430</v>
      </c>
      <c r="H17" s="395">
        <v>77351</v>
      </c>
      <c r="I17" s="395">
        <v>79803</v>
      </c>
      <c r="J17" s="395">
        <v>83111</v>
      </c>
      <c r="K17" s="395">
        <v>83954</v>
      </c>
      <c r="L17" s="395">
        <v>83316</v>
      </c>
      <c r="M17" s="395">
        <v>86592</v>
      </c>
      <c r="N17" s="395">
        <v>89814</v>
      </c>
      <c r="O17" s="392">
        <v>1004162</v>
      </c>
    </row>
    <row r="18" spans="1:15" ht="18.75">
      <c r="A18" s="49" t="s">
        <v>33</v>
      </c>
      <c r="B18" s="394">
        <v>86009</v>
      </c>
      <c r="C18" s="395">
        <v>90867</v>
      </c>
      <c r="D18" s="395">
        <v>96670</v>
      </c>
      <c r="E18" s="395">
        <v>101854</v>
      </c>
      <c r="F18" s="395">
        <v>104947</v>
      </c>
      <c r="G18" s="395">
        <v>109111</v>
      </c>
      <c r="H18" s="395">
        <v>112682</v>
      </c>
      <c r="I18" s="395">
        <v>115565</v>
      </c>
      <c r="J18" s="395">
        <v>121199</v>
      </c>
      <c r="K18" s="395">
        <v>124219</v>
      </c>
      <c r="L18" s="395">
        <v>125631</v>
      </c>
      <c r="M18" s="395">
        <v>134176</v>
      </c>
      <c r="N18" s="395">
        <v>139629</v>
      </c>
      <c r="O18" s="392">
        <v>1462559</v>
      </c>
    </row>
    <row r="19" spans="1:15" ht="18.75">
      <c r="A19" s="49" t="s">
        <v>46</v>
      </c>
      <c r="B19" s="394">
        <v>10342</v>
      </c>
      <c r="C19" s="395">
        <v>10913</v>
      </c>
      <c r="D19" s="395">
        <v>11425</v>
      </c>
      <c r="E19" s="395">
        <v>11604</v>
      </c>
      <c r="F19" s="395">
        <v>11890</v>
      </c>
      <c r="G19" s="395">
        <v>11760</v>
      </c>
      <c r="H19" s="395">
        <v>11812</v>
      </c>
      <c r="I19" s="395">
        <v>11794</v>
      </c>
      <c r="J19" s="395">
        <v>12402</v>
      </c>
      <c r="K19" s="395">
        <v>12522</v>
      </c>
      <c r="L19" s="395">
        <v>12768</v>
      </c>
      <c r="M19" s="395">
        <v>13879</v>
      </c>
      <c r="N19" s="395">
        <v>14886</v>
      </c>
      <c r="O19" s="392">
        <v>157997</v>
      </c>
    </row>
    <row r="20" spans="1:15" ht="18.75">
      <c r="A20" s="49" t="s">
        <v>47</v>
      </c>
      <c r="B20" s="394">
        <v>6010</v>
      </c>
      <c r="C20" s="395">
        <v>5897</v>
      </c>
      <c r="D20" s="395">
        <v>5888</v>
      </c>
      <c r="E20" s="395">
        <v>6447</v>
      </c>
      <c r="F20" s="395">
        <v>6799</v>
      </c>
      <c r="G20" s="395">
        <v>7108</v>
      </c>
      <c r="H20" s="395">
        <v>7576</v>
      </c>
      <c r="I20" s="395">
        <v>7772</v>
      </c>
      <c r="J20" s="395">
        <v>8083</v>
      </c>
      <c r="K20" s="395">
        <v>8421</v>
      </c>
      <c r="L20" s="395">
        <v>8656</v>
      </c>
      <c r="M20" s="395">
        <v>9394</v>
      </c>
      <c r="N20" s="395">
        <v>9968</v>
      </c>
      <c r="O20" s="392">
        <v>98019</v>
      </c>
    </row>
    <row r="21" spans="1:15" ht="18.75">
      <c r="A21" s="49" t="s">
        <v>49</v>
      </c>
      <c r="B21" s="394">
        <v>661</v>
      </c>
      <c r="C21" s="395">
        <v>744</v>
      </c>
      <c r="D21" s="395">
        <v>899</v>
      </c>
      <c r="E21" s="395">
        <v>958</v>
      </c>
      <c r="F21" s="395">
        <v>1038</v>
      </c>
      <c r="G21" s="395">
        <v>1067</v>
      </c>
      <c r="H21" s="395">
        <v>1118</v>
      </c>
      <c r="I21" s="395">
        <v>1211</v>
      </c>
      <c r="J21" s="395">
        <v>1418</v>
      </c>
      <c r="K21" s="395">
        <v>1411</v>
      </c>
      <c r="L21" s="395">
        <v>1440</v>
      </c>
      <c r="M21" s="395">
        <v>1635</v>
      </c>
      <c r="N21" s="395">
        <v>1594</v>
      </c>
      <c r="O21" s="392">
        <v>15194</v>
      </c>
    </row>
    <row r="22" spans="1:15" ht="18.75">
      <c r="A22" s="49" t="s">
        <v>48</v>
      </c>
      <c r="B22" s="394">
        <v>6015</v>
      </c>
      <c r="C22" s="395">
        <v>6812</v>
      </c>
      <c r="D22" s="395">
        <v>7581</v>
      </c>
      <c r="E22" s="395">
        <v>8392</v>
      </c>
      <c r="F22" s="395">
        <v>8232</v>
      </c>
      <c r="G22" s="395">
        <v>8691</v>
      </c>
      <c r="H22" s="395">
        <v>8892</v>
      </c>
      <c r="I22" s="395">
        <v>9047</v>
      </c>
      <c r="J22" s="395">
        <v>9819</v>
      </c>
      <c r="K22" s="395">
        <v>10400</v>
      </c>
      <c r="L22" s="395">
        <v>10868</v>
      </c>
      <c r="M22" s="395">
        <v>11986</v>
      </c>
      <c r="N22" s="395">
        <v>12887</v>
      </c>
      <c r="O22" s="392">
        <v>119622</v>
      </c>
    </row>
    <row r="23" spans="1:15" ht="18.75">
      <c r="A23" s="49" t="s">
        <v>50</v>
      </c>
      <c r="B23" s="394">
        <v>12514</v>
      </c>
      <c r="C23" s="395">
        <v>12734</v>
      </c>
      <c r="D23" s="395">
        <v>13139</v>
      </c>
      <c r="E23" s="395">
        <v>13571</v>
      </c>
      <c r="F23" s="395">
        <v>13925</v>
      </c>
      <c r="G23" s="395">
        <v>14182</v>
      </c>
      <c r="H23" s="395">
        <v>15043</v>
      </c>
      <c r="I23" s="395">
        <v>15559</v>
      </c>
      <c r="J23" s="395">
        <v>16454</v>
      </c>
      <c r="K23" s="395">
        <v>16673</v>
      </c>
      <c r="L23" s="395">
        <v>17309</v>
      </c>
      <c r="M23" s="395">
        <v>18618</v>
      </c>
      <c r="N23" s="395">
        <v>19717</v>
      </c>
      <c r="O23" s="392">
        <v>199438</v>
      </c>
    </row>
    <row r="24" spans="1:15" ht="18.75">
      <c r="A24" s="49" t="s">
        <v>51</v>
      </c>
      <c r="B24" s="394">
        <v>49939</v>
      </c>
      <c r="C24" s="395">
        <v>53856</v>
      </c>
      <c r="D24" s="395">
        <v>57081</v>
      </c>
      <c r="E24" s="395">
        <v>60089</v>
      </c>
      <c r="F24" s="395">
        <v>62728</v>
      </c>
      <c r="G24" s="395">
        <v>68276</v>
      </c>
      <c r="H24" s="395">
        <v>70370</v>
      </c>
      <c r="I24" s="395">
        <v>72827</v>
      </c>
      <c r="J24" s="395">
        <v>76411</v>
      </c>
      <c r="K24" s="395">
        <v>78348</v>
      </c>
      <c r="L24" s="395">
        <v>80067</v>
      </c>
      <c r="M24" s="395">
        <v>86688</v>
      </c>
      <c r="N24" s="395">
        <v>98475</v>
      </c>
      <c r="O24" s="392">
        <v>915155</v>
      </c>
    </row>
    <row r="25" spans="1:15" ht="18.75">
      <c r="A25" s="49" t="s">
        <v>52</v>
      </c>
      <c r="B25" s="394">
        <v>77654</v>
      </c>
      <c r="C25" s="395">
        <v>78213</v>
      </c>
      <c r="D25" s="395">
        <v>78379</v>
      </c>
      <c r="E25" s="395">
        <v>80974</v>
      </c>
      <c r="F25" s="395">
        <v>81137</v>
      </c>
      <c r="G25" s="395">
        <v>83609</v>
      </c>
      <c r="H25" s="395">
        <v>83131</v>
      </c>
      <c r="I25" s="395">
        <v>83398</v>
      </c>
      <c r="J25" s="395">
        <v>86642</v>
      </c>
      <c r="K25" s="395">
        <v>89062</v>
      </c>
      <c r="L25" s="395">
        <v>90437</v>
      </c>
      <c r="M25" s="395">
        <v>95435</v>
      </c>
      <c r="N25" s="395">
        <v>101852</v>
      </c>
      <c r="O25" s="392">
        <v>1109923</v>
      </c>
    </row>
    <row r="26" spans="1:15" ht="18.75">
      <c r="A26" s="49" t="s">
        <v>64</v>
      </c>
      <c r="B26" s="394">
        <v>36923</v>
      </c>
      <c r="C26" s="395">
        <v>40255</v>
      </c>
      <c r="D26" s="395">
        <v>45087</v>
      </c>
      <c r="E26" s="395">
        <v>49345</v>
      </c>
      <c r="F26" s="395">
        <v>53620</v>
      </c>
      <c r="G26" s="395">
        <v>56254</v>
      </c>
      <c r="H26" s="395">
        <v>59285</v>
      </c>
      <c r="I26" s="395">
        <v>62095</v>
      </c>
      <c r="J26" s="395">
        <v>64065</v>
      </c>
      <c r="K26" s="395">
        <v>64865</v>
      </c>
      <c r="L26" s="395">
        <v>66941</v>
      </c>
      <c r="M26" s="395">
        <v>72420</v>
      </c>
      <c r="N26" s="395">
        <v>77694</v>
      </c>
      <c r="O26" s="392">
        <v>748849</v>
      </c>
    </row>
    <row r="27" spans="1:15" ht="18.75">
      <c r="A27" s="49" t="s">
        <v>53</v>
      </c>
      <c r="B27" s="394">
        <v>527</v>
      </c>
      <c r="C27" s="395">
        <v>546</v>
      </c>
      <c r="D27" s="395">
        <v>584</v>
      </c>
      <c r="E27" s="395">
        <v>831</v>
      </c>
      <c r="F27" s="395">
        <v>789</v>
      </c>
      <c r="G27" s="395">
        <v>843</v>
      </c>
      <c r="H27" s="395">
        <v>853</v>
      </c>
      <c r="I27" s="395">
        <v>992</v>
      </c>
      <c r="J27" s="395">
        <v>1145</v>
      </c>
      <c r="K27" s="395">
        <v>1183</v>
      </c>
      <c r="L27" s="395">
        <v>1266</v>
      </c>
      <c r="M27" s="395">
        <v>1413</v>
      </c>
      <c r="N27" s="395">
        <v>1612</v>
      </c>
      <c r="O27" s="392">
        <v>12584</v>
      </c>
    </row>
    <row r="28" spans="1:15" ht="18.75">
      <c r="A28" s="49" t="s">
        <v>54</v>
      </c>
      <c r="B28" s="394">
        <v>2163</v>
      </c>
      <c r="C28" s="395">
        <v>2090</v>
      </c>
      <c r="D28" s="395">
        <v>2117</v>
      </c>
      <c r="E28" s="395">
        <v>2418</v>
      </c>
      <c r="F28" s="395">
        <v>2325</v>
      </c>
      <c r="G28" s="395">
        <v>2289</v>
      </c>
      <c r="H28" s="395">
        <v>2425</v>
      </c>
      <c r="I28" s="395">
        <v>2721</v>
      </c>
      <c r="J28" s="395">
        <v>2797</v>
      </c>
      <c r="K28" s="395">
        <v>2905</v>
      </c>
      <c r="L28" s="395">
        <v>3120</v>
      </c>
      <c r="M28" s="395">
        <v>3571</v>
      </c>
      <c r="N28" s="395">
        <v>3919</v>
      </c>
      <c r="O28" s="392">
        <v>34860</v>
      </c>
    </row>
    <row r="29" spans="1:15" ht="18.75">
      <c r="A29" s="49" t="s">
        <v>55</v>
      </c>
      <c r="B29" s="394">
        <v>398</v>
      </c>
      <c r="C29" s="395">
        <v>524</v>
      </c>
      <c r="D29" s="395">
        <v>635</v>
      </c>
      <c r="E29" s="395">
        <v>770</v>
      </c>
      <c r="F29" s="395">
        <v>821</v>
      </c>
      <c r="G29" s="395">
        <v>1134</v>
      </c>
      <c r="H29" s="395">
        <v>1269</v>
      </c>
      <c r="I29" s="395">
        <v>1285</v>
      </c>
      <c r="J29" s="395">
        <v>1395</v>
      </c>
      <c r="K29" s="395">
        <v>1408</v>
      </c>
      <c r="L29" s="395">
        <v>1522</v>
      </c>
      <c r="M29" s="395">
        <v>1679</v>
      </c>
      <c r="N29" s="395">
        <v>1741</v>
      </c>
      <c r="O29" s="392">
        <v>14581</v>
      </c>
    </row>
    <row r="30" spans="1:15" ht="18.75">
      <c r="A30" s="56" t="s">
        <v>56</v>
      </c>
      <c r="B30" s="396">
        <v>9792</v>
      </c>
      <c r="C30" s="397">
        <v>10315</v>
      </c>
      <c r="D30" s="397">
        <v>11164</v>
      </c>
      <c r="E30" s="397">
        <v>12190</v>
      </c>
      <c r="F30" s="397">
        <v>13471</v>
      </c>
      <c r="G30" s="397">
        <v>14354</v>
      </c>
      <c r="H30" s="397">
        <v>15078</v>
      </c>
      <c r="I30" s="397">
        <v>16516</v>
      </c>
      <c r="J30" s="397">
        <v>17694</v>
      </c>
      <c r="K30" s="397">
        <v>19216</v>
      </c>
      <c r="L30" s="397">
        <v>20817</v>
      </c>
      <c r="M30" s="397">
        <v>22617</v>
      </c>
      <c r="N30" s="397">
        <v>24110</v>
      </c>
      <c r="O30" s="392">
        <v>207334</v>
      </c>
    </row>
    <row r="31" spans="1:15" ht="18.75">
      <c r="A31" s="49" t="s">
        <v>256</v>
      </c>
      <c r="B31" s="394">
        <v>28176</v>
      </c>
      <c r="C31" s="395">
        <v>31133</v>
      </c>
      <c r="D31" s="395">
        <v>33830</v>
      </c>
      <c r="E31" s="395">
        <v>35838</v>
      </c>
      <c r="F31" s="395">
        <v>37725</v>
      </c>
      <c r="G31" s="395">
        <v>39752</v>
      </c>
      <c r="H31" s="395">
        <v>40793</v>
      </c>
      <c r="I31" s="395">
        <v>42096</v>
      </c>
      <c r="J31" s="395">
        <v>43817</v>
      </c>
      <c r="K31" s="395">
        <v>44766</v>
      </c>
      <c r="L31" s="395">
        <v>46024</v>
      </c>
      <c r="M31" s="395">
        <v>49981</v>
      </c>
      <c r="N31" s="395">
        <v>51155</v>
      </c>
      <c r="O31" s="392">
        <v>525086</v>
      </c>
    </row>
    <row r="32" spans="1:15" ht="18.75">
      <c r="A32" s="49" t="s">
        <v>58</v>
      </c>
      <c r="B32" s="394">
        <v>7235</v>
      </c>
      <c r="C32" s="395">
        <v>7733</v>
      </c>
      <c r="D32" s="395">
        <v>8806</v>
      </c>
      <c r="E32" s="395">
        <v>9848</v>
      </c>
      <c r="F32" s="395">
        <v>9906</v>
      </c>
      <c r="G32" s="395">
        <v>10311</v>
      </c>
      <c r="H32" s="395">
        <v>10712</v>
      </c>
      <c r="I32" s="395">
        <v>11270</v>
      </c>
      <c r="J32" s="395">
        <v>11697</v>
      </c>
      <c r="K32" s="395">
        <v>12402</v>
      </c>
      <c r="L32" s="395">
        <v>12582</v>
      </c>
      <c r="M32" s="395">
        <v>13698</v>
      </c>
      <c r="N32" s="395">
        <v>14342</v>
      </c>
      <c r="O32" s="392">
        <v>140542</v>
      </c>
    </row>
    <row r="33" spans="1:15" ht="18.75">
      <c r="A33" s="49" t="s">
        <v>57</v>
      </c>
      <c r="B33" s="394">
        <v>8927</v>
      </c>
      <c r="C33" s="395">
        <v>9931</v>
      </c>
      <c r="D33" s="395">
        <v>10771</v>
      </c>
      <c r="E33" s="395">
        <v>11977</v>
      </c>
      <c r="F33" s="395">
        <v>12647</v>
      </c>
      <c r="G33" s="395">
        <v>13216</v>
      </c>
      <c r="H33" s="395">
        <v>14097</v>
      </c>
      <c r="I33" s="395">
        <v>14718</v>
      </c>
      <c r="J33" s="395">
        <v>16035</v>
      </c>
      <c r="K33" s="395">
        <v>17150</v>
      </c>
      <c r="L33" s="395">
        <v>17671</v>
      </c>
      <c r="M33" s="395">
        <v>19670</v>
      </c>
      <c r="N33" s="395">
        <v>20891</v>
      </c>
      <c r="O33" s="392">
        <v>187701</v>
      </c>
    </row>
    <row r="34" spans="1:15" ht="18.75">
      <c r="A34" s="49" t="s">
        <v>60</v>
      </c>
      <c r="B34" s="394">
        <v>20058</v>
      </c>
      <c r="C34" s="395">
        <v>21136</v>
      </c>
      <c r="D34" s="395">
        <v>22597</v>
      </c>
      <c r="E34" s="395">
        <v>24140</v>
      </c>
      <c r="F34" s="395">
        <v>26035</v>
      </c>
      <c r="G34" s="395">
        <v>27683</v>
      </c>
      <c r="H34" s="395">
        <v>29666</v>
      </c>
      <c r="I34" s="395">
        <v>32034</v>
      </c>
      <c r="J34" s="395">
        <v>33666</v>
      </c>
      <c r="K34" s="395">
        <v>33592</v>
      </c>
      <c r="L34" s="395">
        <v>35697</v>
      </c>
      <c r="M34" s="395">
        <v>38516</v>
      </c>
      <c r="N34" s="395">
        <v>43264</v>
      </c>
      <c r="O34" s="392">
        <v>388084</v>
      </c>
    </row>
    <row r="35" spans="1:15" ht="18.75">
      <c r="A35" s="49" t="s">
        <v>61</v>
      </c>
      <c r="B35" s="394">
        <v>8135</v>
      </c>
      <c r="C35" s="395">
        <v>9249</v>
      </c>
      <c r="D35" s="395">
        <v>10443</v>
      </c>
      <c r="E35" s="395">
        <v>12003</v>
      </c>
      <c r="F35" s="395">
        <v>13255</v>
      </c>
      <c r="G35" s="395">
        <v>14507</v>
      </c>
      <c r="H35" s="395">
        <v>15353</v>
      </c>
      <c r="I35" s="395">
        <v>15988</v>
      </c>
      <c r="J35" s="395">
        <v>17300</v>
      </c>
      <c r="K35" s="395">
        <v>17865</v>
      </c>
      <c r="L35" s="395">
        <v>18073</v>
      </c>
      <c r="M35" s="395">
        <v>20647</v>
      </c>
      <c r="N35" s="395">
        <v>22050</v>
      </c>
      <c r="O35" s="392">
        <v>194868</v>
      </c>
    </row>
    <row r="36" spans="1:15" ht="18.75">
      <c r="A36" s="49" t="s">
        <v>65</v>
      </c>
      <c r="B36" s="394">
        <v>3107</v>
      </c>
      <c r="C36" s="395">
        <v>3027</v>
      </c>
      <c r="D36" s="395">
        <v>3330</v>
      </c>
      <c r="E36" s="395">
        <v>3486</v>
      </c>
      <c r="F36" s="395">
        <v>3801</v>
      </c>
      <c r="G36" s="395">
        <v>4065</v>
      </c>
      <c r="H36" s="395">
        <v>4411</v>
      </c>
      <c r="I36" s="395">
        <v>4493</v>
      </c>
      <c r="J36" s="395">
        <v>4823</v>
      </c>
      <c r="K36" s="395">
        <v>5228</v>
      </c>
      <c r="L36" s="395">
        <v>5363</v>
      </c>
      <c r="M36" s="395">
        <v>5871</v>
      </c>
      <c r="N36" s="395">
        <v>6445</v>
      </c>
      <c r="O36" s="392">
        <v>57450</v>
      </c>
    </row>
    <row r="37" spans="1:15" ht="18.75">
      <c r="A37" s="49" t="s">
        <v>41</v>
      </c>
      <c r="B37" s="394">
        <v>3445</v>
      </c>
      <c r="C37" s="395">
        <v>3556</v>
      </c>
      <c r="D37" s="395">
        <v>3703</v>
      </c>
      <c r="E37" s="395">
        <v>4133</v>
      </c>
      <c r="F37" s="395">
        <v>4325</v>
      </c>
      <c r="G37" s="395">
        <v>4511</v>
      </c>
      <c r="H37" s="395">
        <v>4517</v>
      </c>
      <c r="I37" s="395">
        <v>4674</v>
      </c>
      <c r="J37" s="395">
        <v>4803</v>
      </c>
      <c r="K37" s="395">
        <v>4744</v>
      </c>
      <c r="L37" s="395">
        <v>4875</v>
      </c>
      <c r="M37" s="395">
        <v>5270</v>
      </c>
      <c r="N37" s="395">
        <v>5654</v>
      </c>
      <c r="O37" s="392">
        <v>58210</v>
      </c>
    </row>
    <row r="38" spans="1:15" ht="18.75">
      <c r="A38" s="49" t="s">
        <v>42</v>
      </c>
      <c r="B38" s="394">
        <v>45074</v>
      </c>
      <c r="C38" s="395">
        <v>49094</v>
      </c>
      <c r="D38" s="395">
        <v>53680</v>
      </c>
      <c r="E38" s="395">
        <v>58197</v>
      </c>
      <c r="F38" s="395">
        <v>61865</v>
      </c>
      <c r="G38" s="395">
        <v>64739</v>
      </c>
      <c r="H38" s="395">
        <v>66519</v>
      </c>
      <c r="I38" s="395">
        <v>67914</v>
      </c>
      <c r="J38" s="395">
        <v>70845</v>
      </c>
      <c r="K38" s="395">
        <v>73285</v>
      </c>
      <c r="L38" s="395">
        <v>74895</v>
      </c>
      <c r="M38" s="395">
        <v>81535</v>
      </c>
      <c r="N38" s="395">
        <v>88927</v>
      </c>
      <c r="O38" s="392">
        <v>856569</v>
      </c>
    </row>
    <row r="39" spans="1:15" ht="18.75">
      <c r="A39" s="49" t="s">
        <v>66</v>
      </c>
      <c r="B39" s="394">
        <v>19160</v>
      </c>
      <c r="C39" s="395">
        <v>20232</v>
      </c>
      <c r="D39" s="395">
        <v>21662</v>
      </c>
      <c r="E39" s="395">
        <v>23060</v>
      </c>
      <c r="F39" s="395">
        <v>24905</v>
      </c>
      <c r="G39" s="395">
        <v>26485</v>
      </c>
      <c r="H39" s="395">
        <v>27959</v>
      </c>
      <c r="I39" s="395">
        <v>29320</v>
      </c>
      <c r="J39" s="395">
        <v>31220</v>
      </c>
      <c r="K39" s="395">
        <v>32253</v>
      </c>
      <c r="L39" s="395">
        <v>33007</v>
      </c>
      <c r="M39" s="395">
        <v>36073</v>
      </c>
      <c r="N39" s="395">
        <v>36764</v>
      </c>
      <c r="O39" s="392">
        <v>362100</v>
      </c>
    </row>
    <row r="40" spans="1:15" ht="18.75">
      <c r="A40" s="49" t="s">
        <v>67</v>
      </c>
      <c r="B40" s="394">
        <v>20419</v>
      </c>
      <c r="C40" s="395">
        <v>21908</v>
      </c>
      <c r="D40" s="395">
        <v>23963</v>
      </c>
      <c r="E40" s="395">
        <v>25810</v>
      </c>
      <c r="F40" s="395">
        <v>27126</v>
      </c>
      <c r="G40" s="395">
        <v>28865</v>
      </c>
      <c r="H40" s="395">
        <v>30608</v>
      </c>
      <c r="I40" s="395">
        <v>31647</v>
      </c>
      <c r="J40" s="395">
        <v>33925</v>
      </c>
      <c r="K40" s="395">
        <v>35668</v>
      </c>
      <c r="L40" s="395">
        <v>35887</v>
      </c>
      <c r="M40" s="395">
        <v>38023</v>
      </c>
      <c r="N40" s="395">
        <v>39877</v>
      </c>
      <c r="O40" s="392">
        <v>393726</v>
      </c>
    </row>
    <row r="41" spans="1:15" ht="18.75">
      <c r="A41" s="49" t="s">
        <v>68</v>
      </c>
      <c r="B41" s="394">
        <v>21980</v>
      </c>
      <c r="C41" s="395">
        <v>24593</v>
      </c>
      <c r="D41" s="395">
        <v>26229</v>
      </c>
      <c r="E41" s="395">
        <v>27647</v>
      </c>
      <c r="F41" s="395">
        <v>29866</v>
      </c>
      <c r="G41" s="395">
        <v>31839</v>
      </c>
      <c r="H41" s="395">
        <v>33137</v>
      </c>
      <c r="I41" s="395">
        <v>35349</v>
      </c>
      <c r="J41" s="395">
        <v>38414</v>
      </c>
      <c r="K41" s="395">
        <v>37646</v>
      </c>
      <c r="L41" s="395">
        <v>39270</v>
      </c>
      <c r="M41" s="395">
        <v>46078</v>
      </c>
      <c r="N41" s="395">
        <v>53129</v>
      </c>
      <c r="O41" s="392">
        <v>445177</v>
      </c>
    </row>
    <row r="42" spans="1:15" ht="18.75">
      <c r="A42" s="49" t="s">
        <v>62</v>
      </c>
      <c r="B42" s="394">
        <v>96605</v>
      </c>
      <c r="C42" s="395">
        <v>102546</v>
      </c>
      <c r="D42" s="395">
        <v>107951</v>
      </c>
      <c r="E42" s="395">
        <v>116395</v>
      </c>
      <c r="F42" s="395">
        <v>119967</v>
      </c>
      <c r="G42" s="395">
        <v>128427</v>
      </c>
      <c r="H42" s="395">
        <v>129041</v>
      </c>
      <c r="I42" s="395">
        <v>136158</v>
      </c>
      <c r="J42" s="395">
        <v>143069</v>
      </c>
      <c r="K42" s="395">
        <v>148594</v>
      </c>
      <c r="L42" s="395">
        <v>149213</v>
      </c>
      <c r="M42" s="395">
        <v>162026</v>
      </c>
      <c r="N42" s="395">
        <v>166119</v>
      </c>
      <c r="O42" s="392">
        <v>1706111</v>
      </c>
    </row>
    <row r="43" spans="1:15" ht="18.75">
      <c r="A43" s="49" t="s">
        <v>257</v>
      </c>
      <c r="B43" s="394">
        <v>345914</v>
      </c>
      <c r="C43" s="395">
        <v>361817</v>
      </c>
      <c r="D43" s="395">
        <v>381142</v>
      </c>
      <c r="E43" s="395">
        <v>403785</v>
      </c>
      <c r="F43" s="395">
        <v>410377</v>
      </c>
      <c r="G43" s="395">
        <v>426239</v>
      </c>
      <c r="H43" s="395">
        <v>440907</v>
      </c>
      <c r="I43" s="395">
        <v>446272</v>
      </c>
      <c r="J43" s="395">
        <v>460777</v>
      </c>
      <c r="K43" s="395">
        <v>472749</v>
      </c>
      <c r="L43" s="395">
        <v>475200</v>
      </c>
      <c r="M43" s="395">
        <v>506530</v>
      </c>
      <c r="N43" s="395">
        <v>515586</v>
      </c>
      <c r="O43" s="392">
        <v>5647295</v>
      </c>
    </row>
    <row r="44" spans="1:15" ht="18.75">
      <c r="A44" s="49" t="s">
        <v>160</v>
      </c>
      <c r="B44" s="394">
        <v>105656</v>
      </c>
      <c r="C44" s="395">
        <v>123026</v>
      </c>
      <c r="D44" s="395">
        <v>136802</v>
      </c>
      <c r="E44" s="395">
        <v>160869</v>
      </c>
      <c r="F44" s="395">
        <v>185545</v>
      </c>
      <c r="G44" s="395">
        <v>218943</v>
      </c>
      <c r="H44" s="395">
        <v>253634</v>
      </c>
      <c r="I44" s="395">
        <v>283416</v>
      </c>
      <c r="J44" s="395">
        <v>312453</v>
      </c>
      <c r="K44" s="395">
        <v>348258</v>
      </c>
      <c r="L44" s="395">
        <v>399842</v>
      </c>
      <c r="M44" s="395">
        <v>488986</v>
      </c>
      <c r="N44" s="395">
        <v>540050</v>
      </c>
      <c r="O44" s="392">
        <v>3557480</v>
      </c>
    </row>
    <row r="45" spans="1:15" ht="18.75">
      <c r="A45" s="49" t="s">
        <v>72</v>
      </c>
      <c r="B45" s="394">
        <v>32197</v>
      </c>
      <c r="C45" s="395">
        <v>35394</v>
      </c>
      <c r="D45" s="395">
        <v>38360</v>
      </c>
      <c r="E45" s="395">
        <v>42217</v>
      </c>
      <c r="F45" s="395">
        <v>45081</v>
      </c>
      <c r="G45" s="395">
        <v>48037</v>
      </c>
      <c r="H45" s="395">
        <v>50495</v>
      </c>
      <c r="I45" s="395">
        <v>53244</v>
      </c>
      <c r="J45" s="395">
        <v>57483</v>
      </c>
      <c r="K45" s="395">
        <v>61266</v>
      </c>
      <c r="L45" s="395">
        <v>64811</v>
      </c>
      <c r="M45" s="395">
        <v>70747</v>
      </c>
      <c r="N45" s="395">
        <v>76649</v>
      </c>
      <c r="O45" s="392">
        <v>675981</v>
      </c>
    </row>
    <row r="46" spans="1:15" ht="18.75">
      <c r="A46" s="50" t="s">
        <v>69</v>
      </c>
      <c r="B46" s="398">
        <v>1332556</v>
      </c>
      <c r="C46" s="398">
        <v>1421958</v>
      </c>
      <c r="D46" s="398">
        <v>1515599</v>
      </c>
      <c r="E46" s="398">
        <v>1630615</v>
      </c>
      <c r="F46" s="398">
        <v>1707937</v>
      </c>
      <c r="G46" s="398">
        <v>1819694</v>
      </c>
      <c r="H46" s="398">
        <v>1906116</v>
      </c>
      <c r="I46" s="398">
        <v>1991851</v>
      </c>
      <c r="J46" s="398">
        <v>2101243</v>
      </c>
      <c r="K46" s="398">
        <v>2190562</v>
      </c>
      <c r="L46" s="398">
        <v>2273100</v>
      </c>
      <c r="M46" s="398">
        <v>2508665</v>
      </c>
      <c r="N46" s="398">
        <v>2658198</v>
      </c>
      <c r="O46" s="393">
        <v>25058094</v>
      </c>
    </row>
    <row r="47" spans="1:15" s="31" customFormat="1" ht="14.45" customHeight="1">
      <c r="A47" s="31" t="s">
        <v>390</v>
      </c>
    </row>
    <row r="48" spans="1:15">
      <c r="A48" s="431" t="s">
        <v>258</v>
      </c>
      <c r="B48" s="431"/>
      <c r="C48" s="431"/>
      <c r="D48" s="431"/>
      <c r="E48" s="431"/>
      <c r="F48" s="431"/>
      <c r="G48" s="431"/>
      <c r="H48" s="431"/>
      <c r="I48" s="431"/>
      <c r="J48" s="431"/>
      <c r="K48" s="431"/>
      <c r="L48" s="431"/>
      <c r="M48" s="431"/>
      <c r="N48" s="431"/>
      <c r="O48" s="431"/>
    </row>
    <row r="49" spans="1:15" ht="14.45" customHeight="1">
      <c r="A49" s="15"/>
      <c r="B49" s="15"/>
      <c r="C49" s="15"/>
      <c r="D49" s="15"/>
      <c r="E49" s="15"/>
      <c r="F49" s="15"/>
      <c r="G49" s="15"/>
      <c r="H49" s="15"/>
      <c r="I49" s="15"/>
      <c r="J49" s="15"/>
      <c r="K49" s="15"/>
      <c r="L49" s="15"/>
      <c r="M49" s="15"/>
      <c r="N49" s="15"/>
      <c r="O49" s="58"/>
    </row>
  </sheetData>
  <mergeCells count="2">
    <mergeCell ref="A5:O5"/>
    <mergeCell ref="A48:O4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50429-942A-41FE-8A4C-481678EC5053}">
  <dimension ref="A5:O48"/>
  <sheetViews>
    <sheetView showGridLines="0" zoomScale="78" zoomScaleNormal="78" workbookViewId="0">
      <selection activeCell="A47" sqref="A47"/>
    </sheetView>
  </sheetViews>
  <sheetFormatPr baseColWidth="10" defaultRowHeight="15"/>
  <cols>
    <col min="1" max="1" width="25.7109375" customWidth="1"/>
    <col min="2" max="14" width="15.7109375" customWidth="1"/>
    <col min="15" max="15" width="20.7109375" customWidth="1"/>
  </cols>
  <sheetData>
    <row r="5" spans="1:15" ht="18.75">
      <c r="A5" s="440" t="s">
        <v>259</v>
      </c>
      <c r="B5" s="440"/>
      <c r="C5" s="440"/>
      <c r="D5" s="440"/>
      <c r="E5" s="440"/>
      <c r="F5" s="440"/>
      <c r="G5" s="440"/>
      <c r="H5" s="440"/>
      <c r="I5" s="440"/>
      <c r="J5" s="440"/>
      <c r="K5" s="440"/>
      <c r="L5" s="440"/>
      <c r="M5" s="440"/>
      <c r="N5" s="440"/>
      <c r="O5" s="440"/>
    </row>
    <row r="6" spans="1:15" s="17" customFormat="1" ht="13.5">
      <c r="A6" s="43" t="s">
        <v>32</v>
      </c>
      <c r="B6" s="379">
        <v>2008</v>
      </c>
      <c r="C6" s="379">
        <v>2009</v>
      </c>
      <c r="D6" s="379">
        <v>2010</v>
      </c>
      <c r="E6" s="379">
        <v>2011</v>
      </c>
      <c r="F6" s="379">
        <v>2012</v>
      </c>
      <c r="G6" s="379">
        <v>2013</v>
      </c>
      <c r="H6" s="379">
        <v>2014</v>
      </c>
      <c r="I6" s="379">
        <v>2015</v>
      </c>
      <c r="J6" s="379">
        <v>2016</v>
      </c>
      <c r="K6" s="379">
        <v>2017</v>
      </c>
      <c r="L6" s="379">
        <v>2018</v>
      </c>
      <c r="M6" s="379">
        <v>2019</v>
      </c>
      <c r="N6" s="379">
        <v>2020</v>
      </c>
      <c r="O6" s="60" t="s">
        <v>69</v>
      </c>
    </row>
    <row r="7" spans="1:15" s="17" customFormat="1" ht="13.5">
      <c r="A7" s="44" t="s">
        <v>35</v>
      </c>
      <c r="B7" s="400">
        <v>402903</v>
      </c>
      <c r="C7" s="400">
        <v>431505</v>
      </c>
      <c r="D7" s="400">
        <v>488879</v>
      </c>
      <c r="E7" s="400">
        <v>477743</v>
      </c>
      <c r="F7" s="400">
        <v>487003</v>
      </c>
      <c r="G7" s="400">
        <v>452850</v>
      </c>
      <c r="H7" s="400">
        <v>441372</v>
      </c>
      <c r="I7" s="400">
        <v>419073</v>
      </c>
      <c r="J7" s="400">
        <v>392845</v>
      </c>
      <c r="K7" s="400">
        <v>328435</v>
      </c>
      <c r="L7" s="400">
        <v>266367</v>
      </c>
      <c r="M7" s="400">
        <v>178903</v>
      </c>
      <c r="N7" s="400">
        <v>95300</v>
      </c>
      <c r="O7" s="61">
        <v>4863178</v>
      </c>
    </row>
    <row r="8" spans="1:15" s="17" customFormat="1" ht="13.5">
      <c r="A8" s="44" t="s">
        <v>36</v>
      </c>
      <c r="B8" s="400">
        <v>667547</v>
      </c>
      <c r="C8" s="400">
        <v>689479</v>
      </c>
      <c r="D8" s="400">
        <v>737800</v>
      </c>
      <c r="E8" s="400">
        <v>714509</v>
      </c>
      <c r="F8" s="400">
        <v>695656</v>
      </c>
      <c r="G8" s="400">
        <v>707660</v>
      </c>
      <c r="H8" s="400">
        <v>654387</v>
      </c>
      <c r="I8" s="400">
        <v>631899</v>
      </c>
      <c r="J8" s="400">
        <v>549058</v>
      </c>
      <c r="K8" s="400">
        <v>483939</v>
      </c>
      <c r="L8" s="400">
        <v>375928</v>
      </c>
      <c r="M8" s="400">
        <v>252171</v>
      </c>
      <c r="N8" s="400">
        <v>133496</v>
      </c>
      <c r="O8" s="61">
        <v>7293529</v>
      </c>
    </row>
    <row r="9" spans="1:15" s="17" customFormat="1" ht="13.5">
      <c r="A9" s="44" t="s">
        <v>37</v>
      </c>
      <c r="B9" s="400">
        <v>2155290</v>
      </c>
      <c r="C9" s="400">
        <v>2213260</v>
      </c>
      <c r="D9" s="400">
        <v>2255676</v>
      </c>
      <c r="E9" s="400">
        <v>2198628</v>
      </c>
      <c r="F9" s="400">
        <v>2080061</v>
      </c>
      <c r="G9" s="400">
        <v>1966148</v>
      </c>
      <c r="H9" s="400">
        <v>1834526</v>
      </c>
      <c r="I9" s="400">
        <v>1744994</v>
      </c>
      <c r="J9" s="400">
        <v>1504328</v>
      </c>
      <c r="K9" s="400">
        <v>1292609</v>
      </c>
      <c r="L9" s="400">
        <v>977156</v>
      </c>
      <c r="M9" s="400">
        <v>696082</v>
      </c>
      <c r="N9" s="400">
        <v>362394</v>
      </c>
      <c r="O9" s="61">
        <v>21281152</v>
      </c>
    </row>
    <row r="10" spans="1:15" s="17" customFormat="1" ht="13.5">
      <c r="A10" s="44" t="s">
        <v>38</v>
      </c>
      <c r="B10" s="400">
        <v>114295</v>
      </c>
      <c r="C10" s="400">
        <v>127188</v>
      </c>
      <c r="D10" s="400">
        <v>139103</v>
      </c>
      <c r="E10" s="400">
        <v>145370</v>
      </c>
      <c r="F10" s="400">
        <v>158194</v>
      </c>
      <c r="G10" s="400">
        <v>165441</v>
      </c>
      <c r="H10" s="400">
        <v>177931</v>
      </c>
      <c r="I10" s="400">
        <v>166034</v>
      </c>
      <c r="J10" s="400">
        <v>175532</v>
      </c>
      <c r="K10" s="400">
        <v>145186</v>
      </c>
      <c r="L10" s="400">
        <v>133755</v>
      </c>
      <c r="M10" s="400">
        <v>83962</v>
      </c>
      <c r="N10" s="400">
        <v>42749</v>
      </c>
      <c r="O10" s="61">
        <v>1774740</v>
      </c>
    </row>
    <row r="11" spans="1:15" s="17" customFormat="1" ht="13.5">
      <c r="A11" s="44" t="s">
        <v>39</v>
      </c>
      <c r="B11" s="400">
        <v>48760</v>
      </c>
      <c r="C11" s="400">
        <v>54175</v>
      </c>
      <c r="D11" s="400">
        <v>69555</v>
      </c>
      <c r="E11" s="400">
        <v>77093</v>
      </c>
      <c r="F11" s="400">
        <v>103034</v>
      </c>
      <c r="G11" s="400">
        <v>80560</v>
      </c>
      <c r="H11" s="400">
        <v>84676</v>
      </c>
      <c r="I11" s="400">
        <v>105871</v>
      </c>
      <c r="J11" s="400">
        <v>100216</v>
      </c>
      <c r="K11" s="400">
        <v>94908</v>
      </c>
      <c r="L11" s="400">
        <v>74591</v>
      </c>
      <c r="M11" s="400">
        <v>52365</v>
      </c>
      <c r="N11" s="400">
        <v>26851</v>
      </c>
      <c r="O11" s="61">
        <v>972655</v>
      </c>
    </row>
    <row r="12" spans="1:15" s="17" customFormat="1" ht="13.5">
      <c r="A12" s="44" t="s">
        <v>255</v>
      </c>
      <c r="B12" s="400">
        <v>15820</v>
      </c>
      <c r="C12" s="400">
        <v>15761</v>
      </c>
      <c r="D12" s="400">
        <v>15182</v>
      </c>
      <c r="E12" s="400">
        <v>15781</v>
      </c>
      <c r="F12" s="400">
        <v>12040</v>
      </c>
      <c r="G12" s="400">
        <v>12735</v>
      </c>
      <c r="H12" s="400">
        <v>14749</v>
      </c>
      <c r="I12" s="400">
        <v>11860</v>
      </c>
      <c r="J12" s="400">
        <v>19457</v>
      </c>
      <c r="K12" s="400">
        <v>18972</v>
      </c>
      <c r="L12" s="400">
        <v>17599</v>
      </c>
      <c r="M12" s="400">
        <v>7659</v>
      </c>
      <c r="N12" s="400">
        <v>3500</v>
      </c>
      <c r="O12" s="61">
        <v>181115</v>
      </c>
    </row>
    <row r="13" spans="1:15" s="17" customFormat="1" ht="13.5">
      <c r="A13" s="44" t="s">
        <v>63</v>
      </c>
      <c r="B13" s="400">
        <v>213275</v>
      </c>
      <c r="C13" s="400">
        <v>212026</v>
      </c>
      <c r="D13" s="400">
        <v>258948</v>
      </c>
      <c r="E13" s="400">
        <v>244649</v>
      </c>
      <c r="F13" s="400">
        <v>263441</v>
      </c>
      <c r="G13" s="400">
        <v>253103</v>
      </c>
      <c r="H13" s="400">
        <v>247509</v>
      </c>
      <c r="I13" s="400">
        <v>248575</v>
      </c>
      <c r="J13" s="400">
        <v>224687</v>
      </c>
      <c r="K13" s="400">
        <v>201145</v>
      </c>
      <c r="L13" s="400">
        <v>167184</v>
      </c>
      <c r="M13" s="400">
        <v>120763</v>
      </c>
      <c r="N13" s="400">
        <v>60039</v>
      </c>
      <c r="O13" s="61">
        <v>2715344</v>
      </c>
    </row>
    <row r="14" spans="1:15" s="17" customFormat="1" ht="13.5">
      <c r="A14" s="44" t="s">
        <v>40</v>
      </c>
      <c r="B14" s="400">
        <v>513284</v>
      </c>
      <c r="C14" s="400">
        <v>535365</v>
      </c>
      <c r="D14" s="400">
        <v>575432</v>
      </c>
      <c r="E14" s="400">
        <v>613400</v>
      </c>
      <c r="F14" s="400">
        <v>634732</v>
      </c>
      <c r="G14" s="400">
        <v>590620</v>
      </c>
      <c r="H14" s="400">
        <v>603685</v>
      </c>
      <c r="I14" s="400">
        <v>585665</v>
      </c>
      <c r="J14" s="400">
        <v>520957</v>
      </c>
      <c r="K14" s="400">
        <v>431118</v>
      </c>
      <c r="L14" s="400">
        <v>343865</v>
      </c>
      <c r="M14" s="400">
        <v>235455</v>
      </c>
      <c r="N14" s="400">
        <v>121954</v>
      </c>
      <c r="O14" s="61">
        <v>6305532</v>
      </c>
    </row>
    <row r="15" spans="1:15" s="17" customFormat="1" ht="13.5">
      <c r="A15" s="44" t="s">
        <v>43</v>
      </c>
      <c r="B15" s="400">
        <v>36603</v>
      </c>
      <c r="C15" s="400">
        <v>34607</v>
      </c>
      <c r="D15" s="400">
        <v>50646</v>
      </c>
      <c r="E15" s="400">
        <v>51015</v>
      </c>
      <c r="F15" s="400">
        <v>67627</v>
      </c>
      <c r="G15" s="400">
        <v>64173</v>
      </c>
      <c r="H15" s="400">
        <v>70114</v>
      </c>
      <c r="I15" s="400">
        <v>75104</v>
      </c>
      <c r="J15" s="400">
        <v>64190</v>
      </c>
      <c r="K15" s="400">
        <v>53557</v>
      </c>
      <c r="L15" s="400">
        <v>45777</v>
      </c>
      <c r="M15" s="400">
        <v>29432</v>
      </c>
      <c r="N15" s="400">
        <v>16404</v>
      </c>
      <c r="O15" s="61">
        <v>659249</v>
      </c>
    </row>
    <row r="16" spans="1:15" s="17" customFormat="1" ht="13.5">
      <c r="A16" s="44" t="s">
        <v>44</v>
      </c>
      <c r="B16" s="400">
        <v>377959</v>
      </c>
      <c r="C16" s="400">
        <v>377439</v>
      </c>
      <c r="D16" s="400">
        <v>415439</v>
      </c>
      <c r="E16" s="400">
        <v>398894</v>
      </c>
      <c r="F16" s="400">
        <v>391085</v>
      </c>
      <c r="G16" s="400">
        <v>385600</v>
      </c>
      <c r="H16" s="400">
        <v>400273</v>
      </c>
      <c r="I16" s="400">
        <v>357895</v>
      </c>
      <c r="J16" s="400">
        <v>337526</v>
      </c>
      <c r="K16" s="400">
        <v>268488</v>
      </c>
      <c r="L16" s="400">
        <v>219030</v>
      </c>
      <c r="M16" s="400">
        <v>147228</v>
      </c>
      <c r="N16" s="400">
        <v>79161</v>
      </c>
      <c r="O16" s="61">
        <v>4156017</v>
      </c>
    </row>
    <row r="17" spans="1:15" s="17" customFormat="1" ht="13.5">
      <c r="A17" s="44" t="s">
        <v>45</v>
      </c>
      <c r="B17" s="400">
        <v>2241096</v>
      </c>
      <c r="C17" s="400">
        <v>2244047</v>
      </c>
      <c r="D17" s="400">
        <v>2351466</v>
      </c>
      <c r="E17" s="400">
        <v>2299222</v>
      </c>
      <c r="F17" s="400">
        <v>2169683</v>
      </c>
      <c r="G17" s="400">
        <v>2091025</v>
      </c>
      <c r="H17" s="400">
        <v>1908394</v>
      </c>
      <c r="I17" s="400">
        <v>1795420</v>
      </c>
      <c r="J17" s="400">
        <v>1587074</v>
      </c>
      <c r="K17" s="400">
        <v>1321304</v>
      </c>
      <c r="L17" s="400">
        <v>1033878</v>
      </c>
      <c r="M17" s="400">
        <v>671842</v>
      </c>
      <c r="N17" s="400">
        <v>358754</v>
      </c>
      <c r="O17" s="61">
        <v>22073205</v>
      </c>
    </row>
    <row r="18" spans="1:15" s="17" customFormat="1" ht="13.5">
      <c r="A18" s="44" t="s">
        <v>33</v>
      </c>
      <c r="B18" s="400">
        <v>3261323</v>
      </c>
      <c r="C18" s="400">
        <v>3194477</v>
      </c>
      <c r="D18" s="400">
        <v>3404794</v>
      </c>
      <c r="E18" s="400">
        <v>3337073</v>
      </c>
      <c r="F18" s="400">
        <v>3254646</v>
      </c>
      <c r="G18" s="400">
        <v>3127636</v>
      </c>
      <c r="H18" s="400">
        <v>2913964</v>
      </c>
      <c r="I18" s="400">
        <v>2729951</v>
      </c>
      <c r="J18" s="400">
        <v>2376174</v>
      </c>
      <c r="K18" s="400">
        <v>2009267</v>
      </c>
      <c r="L18" s="400">
        <v>1541828</v>
      </c>
      <c r="M18" s="400">
        <v>1078380</v>
      </c>
      <c r="N18" s="400">
        <v>557562</v>
      </c>
      <c r="O18" s="61">
        <v>32787075</v>
      </c>
    </row>
    <row r="19" spans="1:15" s="17" customFormat="1" ht="13.5">
      <c r="A19" s="44" t="s">
        <v>46</v>
      </c>
      <c r="B19" s="400">
        <v>300781</v>
      </c>
      <c r="C19" s="400">
        <v>306266</v>
      </c>
      <c r="D19" s="400">
        <v>322200</v>
      </c>
      <c r="E19" s="400">
        <v>290739</v>
      </c>
      <c r="F19" s="400">
        <v>323288</v>
      </c>
      <c r="G19" s="400">
        <v>296173</v>
      </c>
      <c r="H19" s="400">
        <v>282306</v>
      </c>
      <c r="I19" s="400">
        <v>267570</v>
      </c>
      <c r="J19" s="400">
        <v>228746</v>
      </c>
      <c r="K19" s="400">
        <v>194937</v>
      </c>
      <c r="L19" s="400">
        <v>165668</v>
      </c>
      <c r="M19" s="400">
        <v>109295</v>
      </c>
      <c r="N19" s="400">
        <v>63944</v>
      </c>
      <c r="O19" s="61">
        <v>3151913</v>
      </c>
    </row>
    <row r="20" spans="1:15" s="17" customFormat="1" ht="13.5">
      <c r="A20" s="44" t="s">
        <v>47</v>
      </c>
      <c r="B20" s="400">
        <v>155952</v>
      </c>
      <c r="C20" s="400">
        <v>151559</v>
      </c>
      <c r="D20" s="400">
        <v>157758</v>
      </c>
      <c r="E20" s="400">
        <v>160122</v>
      </c>
      <c r="F20" s="400">
        <v>180614</v>
      </c>
      <c r="G20" s="400">
        <v>158800</v>
      </c>
      <c r="H20" s="400">
        <v>152440</v>
      </c>
      <c r="I20" s="400">
        <v>152810</v>
      </c>
      <c r="J20" s="400">
        <v>151807</v>
      </c>
      <c r="K20" s="400">
        <v>135596</v>
      </c>
      <c r="L20" s="400">
        <v>103185</v>
      </c>
      <c r="M20" s="400">
        <v>71065</v>
      </c>
      <c r="N20" s="400">
        <v>35213</v>
      </c>
      <c r="O20" s="61">
        <v>1766921</v>
      </c>
    </row>
    <row r="21" spans="1:15" s="17" customFormat="1" ht="13.5">
      <c r="A21" s="44" t="s">
        <v>49</v>
      </c>
      <c r="B21" s="400">
        <v>33627</v>
      </c>
      <c r="C21" s="400">
        <v>36522</v>
      </c>
      <c r="D21" s="400">
        <v>50763</v>
      </c>
      <c r="E21" s="400">
        <v>46812</v>
      </c>
      <c r="F21" s="400">
        <v>49678</v>
      </c>
      <c r="G21" s="400">
        <v>48514</v>
      </c>
      <c r="H21" s="400">
        <v>40385</v>
      </c>
      <c r="I21" s="400">
        <v>47987</v>
      </c>
      <c r="J21" s="400">
        <v>42472</v>
      </c>
      <c r="K21" s="400">
        <v>40059</v>
      </c>
      <c r="L21" s="400">
        <v>29967</v>
      </c>
      <c r="M21" s="400">
        <v>18044</v>
      </c>
      <c r="N21" s="400">
        <v>7471</v>
      </c>
      <c r="O21" s="61">
        <v>492301</v>
      </c>
    </row>
    <row r="22" spans="1:15" s="17" customFormat="1" ht="13.5">
      <c r="A22" s="44" t="s">
        <v>48</v>
      </c>
      <c r="B22" s="400">
        <v>227548</v>
      </c>
      <c r="C22" s="400">
        <v>240625</v>
      </c>
      <c r="D22" s="400">
        <v>267445</v>
      </c>
      <c r="E22" s="400">
        <v>286528</v>
      </c>
      <c r="F22" s="400">
        <v>257754</v>
      </c>
      <c r="G22" s="400">
        <v>251024</v>
      </c>
      <c r="H22" s="400">
        <v>245044</v>
      </c>
      <c r="I22" s="400">
        <v>218406</v>
      </c>
      <c r="J22" s="400">
        <v>230295</v>
      </c>
      <c r="K22" s="400">
        <v>184943</v>
      </c>
      <c r="L22" s="400">
        <v>151255</v>
      </c>
      <c r="M22" s="400">
        <v>99318</v>
      </c>
      <c r="N22" s="400">
        <v>51597</v>
      </c>
      <c r="O22" s="61">
        <v>2711782</v>
      </c>
    </row>
    <row r="23" spans="1:15" s="17" customFormat="1" ht="13.5">
      <c r="A23" s="44" t="s">
        <v>50</v>
      </c>
      <c r="B23" s="400">
        <v>433464</v>
      </c>
      <c r="C23" s="400">
        <v>421254</v>
      </c>
      <c r="D23" s="400">
        <v>440649</v>
      </c>
      <c r="E23" s="400">
        <v>440613</v>
      </c>
      <c r="F23" s="400">
        <v>414174</v>
      </c>
      <c r="G23" s="400">
        <v>365964</v>
      </c>
      <c r="H23" s="400">
        <v>358780</v>
      </c>
      <c r="I23" s="400">
        <v>363635</v>
      </c>
      <c r="J23" s="400">
        <v>318308</v>
      </c>
      <c r="K23" s="400">
        <v>266894</v>
      </c>
      <c r="L23" s="400">
        <v>218569</v>
      </c>
      <c r="M23" s="400">
        <v>142131</v>
      </c>
      <c r="N23" s="400">
        <v>69721</v>
      </c>
      <c r="O23" s="61">
        <v>4254156</v>
      </c>
    </row>
    <row r="24" spans="1:15" s="17" customFormat="1" ht="13.5">
      <c r="A24" s="44" t="s">
        <v>51</v>
      </c>
      <c r="B24" s="400">
        <v>1727529</v>
      </c>
      <c r="C24" s="400">
        <v>1775098</v>
      </c>
      <c r="D24" s="400">
        <v>1843512</v>
      </c>
      <c r="E24" s="400">
        <v>1780838</v>
      </c>
      <c r="F24" s="400">
        <v>1792753</v>
      </c>
      <c r="G24" s="400">
        <v>1783479</v>
      </c>
      <c r="H24" s="400">
        <v>1695846</v>
      </c>
      <c r="I24" s="400">
        <v>1626579</v>
      </c>
      <c r="J24" s="400">
        <v>1434556</v>
      </c>
      <c r="K24" s="400">
        <v>1230684</v>
      </c>
      <c r="L24" s="400">
        <v>971536</v>
      </c>
      <c r="M24" s="400">
        <v>680841</v>
      </c>
      <c r="N24" s="400">
        <v>427846</v>
      </c>
      <c r="O24" s="61">
        <v>18771097</v>
      </c>
    </row>
    <row r="25" spans="1:15" s="17" customFormat="1" ht="13.5">
      <c r="A25" s="44" t="s">
        <v>52</v>
      </c>
      <c r="B25" s="400">
        <v>2153978</v>
      </c>
      <c r="C25" s="400">
        <v>2080351</v>
      </c>
      <c r="D25" s="400">
        <v>1994614</v>
      </c>
      <c r="E25" s="400">
        <v>2002604</v>
      </c>
      <c r="F25" s="400">
        <v>1850922</v>
      </c>
      <c r="G25" s="400">
        <v>1766156</v>
      </c>
      <c r="H25" s="400">
        <v>1549633</v>
      </c>
      <c r="I25" s="400">
        <v>1405401</v>
      </c>
      <c r="J25" s="400">
        <v>1274417</v>
      </c>
      <c r="K25" s="400">
        <v>1099874</v>
      </c>
      <c r="L25" s="400">
        <v>850791</v>
      </c>
      <c r="M25" s="400">
        <v>586509</v>
      </c>
      <c r="N25" s="400">
        <v>293467</v>
      </c>
      <c r="O25" s="61">
        <v>18908717</v>
      </c>
    </row>
    <row r="26" spans="1:15" s="17" customFormat="1" ht="13.5">
      <c r="A26" s="44" t="s">
        <v>64</v>
      </c>
      <c r="B26" s="400">
        <v>889839</v>
      </c>
      <c r="C26" s="400">
        <v>973610</v>
      </c>
      <c r="D26" s="400">
        <v>1083801</v>
      </c>
      <c r="E26" s="400">
        <v>1111758</v>
      </c>
      <c r="F26" s="400">
        <v>1170773</v>
      </c>
      <c r="G26" s="400">
        <v>1126417</v>
      </c>
      <c r="H26" s="400">
        <v>1124457</v>
      </c>
      <c r="I26" s="400">
        <v>1091932</v>
      </c>
      <c r="J26" s="400">
        <v>962346</v>
      </c>
      <c r="K26" s="400">
        <v>862194</v>
      </c>
      <c r="L26" s="400">
        <v>692374</v>
      </c>
      <c r="M26" s="400">
        <v>495052</v>
      </c>
      <c r="N26" s="400">
        <v>250773</v>
      </c>
      <c r="O26" s="61">
        <v>11835326</v>
      </c>
    </row>
    <row r="27" spans="1:15" s="17" customFormat="1" ht="13.5">
      <c r="A27" s="44" t="s">
        <v>53</v>
      </c>
      <c r="B27" s="400">
        <v>8843</v>
      </c>
      <c r="C27" s="400">
        <v>9568</v>
      </c>
      <c r="D27" s="400">
        <v>12133</v>
      </c>
      <c r="E27" s="400">
        <v>12093</v>
      </c>
      <c r="F27" s="400">
        <v>11855</v>
      </c>
      <c r="G27" s="400">
        <v>13851</v>
      </c>
      <c r="H27" s="400">
        <v>17880</v>
      </c>
      <c r="I27" s="400">
        <v>13947</v>
      </c>
      <c r="J27" s="400">
        <v>16828</v>
      </c>
      <c r="K27" s="400">
        <v>19738</v>
      </c>
      <c r="L27" s="400">
        <v>17615</v>
      </c>
      <c r="M27" s="400">
        <v>14730</v>
      </c>
      <c r="N27" s="400">
        <v>5309</v>
      </c>
      <c r="O27" s="61">
        <v>174390</v>
      </c>
    </row>
    <row r="28" spans="1:15" s="17" customFormat="1" ht="13.5">
      <c r="A28" s="44" t="s">
        <v>54</v>
      </c>
      <c r="B28" s="400">
        <v>27208</v>
      </c>
      <c r="C28" s="400">
        <v>26271</v>
      </c>
      <c r="D28" s="400">
        <v>33063</v>
      </c>
      <c r="E28" s="400">
        <v>37143</v>
      </c>
      <c r="F28" s="400">
        <v>46291</v>
      </c>
      <c r="G28" s="400">
        <v>36469</v>
      </c>
      <c r="H28" s="400">
        <v>43146</v>
      </c>
      <c r="I28" s="400">
        <v>41651</v>
      </c>
      <c r="J28" s="400">
        <v>42147</v>
      </c>
      <c r="K28" s="400">
        <v>37311</v>
      </c>
      <c r="L28" s="400">
        <v>33818</v>
      </c>
      <c r="M28" s="400">
        <v>23952</v>
      </c>
      <c r="N28" s="400">
        <v>11961</v>
      </c>
      <c r="O28" s="61">
        <v>440431</v>
      </c>
    </row>
    <row r="29" spans="1:15" s="17" customFormat="1" ht="13.5">
      <c r="A29" s="44" t="s">
        <v>55</v>
      </c>
      <c r="B29" s="400">
        <v>13652</v>
      </c>
      <c r="C29" s="400">
        <v>15644</v>
      </c>
      <c r="D29" s="400">
        <v>21393</v>
      </c>
      <c r="E29" s="400">
        <v>22187</v>
      </c>
      <c r="F29" s="400">
        <v>22755</v>
      </c>
      <c r="G29" s="400">
        <v>30763</v>
      </c>
      <c r="H29" s="400">
        <v>31231</v>
      </c>
      <c r="I29" s="400">
        <v>31829</v>
      </c>
      <c r="J29" s="400">
        <v>40763</v>
      </c>
      <c r="K29" s="400">
        <v>37803</v>
      </c>
      <c r="L29" s="400">
        <v>28673</v>
      </c>
      <c r="M29" s="400">
        <v>17285</v>
      </c>
      <c r="N29" s="400">
        <v>6545</v>
      </c>
      <c r="O29" s="61">
        <v>320523</v>
      </c>
    </row>
    <row r="30" spans="1:15" s="17" customFormat="1" ht="13.5">
      <c r="A30" s="62" t="s">
        <v>56</v>
      </c>
      <c r="B30" s="401">
        <v>209853</v>
      </c>
      <c r="C30" s="401">
        <v>211368</v>
      </c>
      <c r="D30" s="401">
        <v>216569</v>
      </c>
      <c r="E30" s="401">
        <v>236123</v>
      </c>
      <c r="F30" s="401">
        <v>251502</v>
      </c>
      <c r="G30" s="401">
        <v>235702</v>
      </c>
      <c r="H30" s="401">
        <v>219624</v>
      </c>
      <c r="I30" s="401">
        <v>230596</v>
      </c>
      <c r="J30" s="401">
        <v>211402</v>
      </c>
      <c r="K30" s="401">
        <v>194714</v>
      </c>
      <c r="L30" s="401">
        <v>149703</v>
      </c>
      <c r="M30" s="401">
        <v>109624</v>
      </c>
      <c r="N30" s="401">
        <v>56893</v>
      </c>
      <c r="O30" s="61">
        <v>2533673</v>
      </c>
    </row>
    <row r="31" spans="1:15" s="17" customFormat="1" ht="13.5">
      <c r="A31" s="44" t="s">
        <v>256</v>
      </c>
      <c r="B31" s="400">
        <v>1351346</v>
      </c>
      <c r="C31" s="400">
        <v>1413939</v>
      </c>
      <c r="D31" s="400">
        <v>1574895</v>
      </c>
      <c r="E31" s="400">
        <v>1482505</v>
      </c>
      <c r="F31" s="400">
        <v>1483073</v>
      </c>
      <c r="G31" s="400">
        <v>1397880</v>
      </c>
      <c r="H31" s="400">
        <v>1260942</v>
      </c>
      <c r="I31" s="400">
        <v>1210500</v>
      </c>
      <c r="J31" s="400">
        <v>1073874</v>
      </c>
      <c r="K31" s="400">
        <v>906782</v>
      </c>
      <c r="L31" s="400">
        <v>684403</v>
      </c>
      <c r="M31" s="400">
        <v>473202</v>
      </c>
      <c r="N31" s="400">
        <v>249860</v>
      </c>
      <c r="O31" s="61">
        <v>14563201</v>
      </c>
    </row>
    <row r="32" spans="1:15" s="17" customFormat="1" ht="13.5">
      <c r="A32" s="44" t="s">
        <v>58</v>
      </c>
      <c r="B32" s="400">
        <v>245497</v>
      </c>
      <c r="C32" s="400">
        <v>253722</v>
      </c>
      <c r="D32" s="400">
        <v>295206</v>
      </c>
      <c r="E32" s="400">
        <v>277296</v>
      </c>
      <c r="F32" s="400">
        <v>308089</v>
      </c>
      <c r="G32" s="400">
        <v>275835</v>
      </c>
      <c r="H32" s="400">
        <v>242952</v>
      </c>
      <c r="I32" s="400">
        <v>244094</v>
      </c>
      <c r="J32" s="400">
        <v>208553</v>
      </c>
      <c r="K32" s="400">
        <v>191001</v>
      </c>
      <c r="L32" s="400">
        <v>152030</v>
      </c>
      <c r="M32" s="400">
        <v>104975</v>
      </c>
      <c r="N32" s="400">
        <v>53577</v>
      </c>
      <c r="O32" s="61">
        <v>2852827</v>
      </c>
    </row>
    <row r="33" spans="1:15" s="17" customFormat="1" ht="13.5">
      <c r="A33" s="44" t="s">
        <v>57</v>
      </c>
      <c r="B33" s="400">
        <v>358291</v>
      </c>
      <c r="C33" s="400">
        <v>362020</v>
      </c>
      <c r="D33" s="400">
        <v>396526</v>
      </c>
      <c r="E33" s="400">
        <v>429950</v>
      </c>
      <c r="F33" s="400">
        <v>427273</v>
      </c>
      <c r="G33" s="400">
        <v>412489</v>
      </c>
      <c r="H33" s="400">
        <v>380210</v>
      </c>
      <c r="I33" s="400">
        <v>358976</v>
      </c>
      <c r="J33" s="400">
        <v>333672</v>
      </c>
      <c r="K33" s="400">
        <v>288165</v>
      </c>
      <c r="L33" s="400">
        <v>236389</v>
      </c>
      <c r="M33" s="400">
        <v>162408</v>
      </c>
      <c r="N33" s="400">
        <v>82293</v>
      </c>
      <c r="O33" s="61">
        <v>4228662</v>
      </c>
    </row>
    <row r="34" spans="1:15" s="17" customFormat="1" ht="13.5">
      <c r="A34" s="44" t="s">
        <v>60</v>
      </c>
      <c r="B34" s="400">
        <v>360685</v>
      </c>
      <c r="C34" s="400">
        <v>370460</v>
      </c>
      <c r="D34" s="400">
        <v>398732</v>
      </c>
      <c r="E34" s="400">
        <v>401832</v>
      </c>
      <c r="F34" s="400">
        <v>432834</v>
      </c>
      <c r="G34" s="400">
        <v>432932</v>
      </c>
      <c r="H34" s="400">
        <v>446626</v>
      </c>
      <c r="I34" s="400">
        <v>443046</v>
      </c>
      <c r="J34" s="400">
        <v>431001</v>
      </c>
      <c r="K34" s="400">
        <v>380493</v>
      </c>
      <c r="L34" s="400">
        <v>303433</v>
      </c>
      <c r="M34" s="400">
        <v>221582</v>
      </c>
      <c r="N34" s="400">
        <v>122870</v>
      </c>
      <c r="O34" s="61">
        <v>4746526</v>
      </c>
    </row>
    <row r="35" spans="1:15" s="17" customFormat="1" ht="13.5">
      <c r="A35" s="44" t="s">
        <v>61</v>
      </c>
      <c r="B35" s="400">
        <v>267469</v>
      </c>
      <c r="C35" s="400">
        <v>288452</v>
      </c>
      <c r="D35" s="400">
        <v>300453</v>
      </c>
      <c r="E35" s="400">
        <v>326019</v>
      </c>
      <c r="F35" s="400">
        <v>354927</v>
      </c>
      <c r="G35" s="400">
        <v>360653</v>
      </c>
      <c r="H35" s="400">
        <v>337765</v>
      </c>
      <c r="I35" s="400">
        <v>322050</v>
      </c>
      <c r="J35" s="400">
        <v>295625</v>
      </c>
      <c r="K35" s="400">
        <v>267115</v>
      </c>
      <c r="L35" s="400">
        <v>217568</v>
      </c>
      <c r="M35" s="400">
        <v>153505</v>
      </c>
      <c r="N35" s="400">
        <v>79020</v>
      </c>
      <c r="O35" s="61">
        <v>3570621</v>
      </c>
    </row>
    <row r="36" spans="1:15" s="17" customFormat="1" ht="13.5">
      <c r="A36" s="44" t="s">
        <v>65</v>
      </c>
      <c r="B36" s="400">
        <v>59335</v>
      </c>
      <c r="C36" s="400">
        <v>53992</v>
      </c>
      <c r="D36" s="400">
        <v>62588</v>
      </c>
      <c r="E36" s="400">
        <v>56229</v>
      </c>
      <c r="F36" s="400">
        <v>68770</v>
      </c>
      <c r="G36" s="400">
        <v>63024</v>
      </c>
      <c r="H36" s="400">
        <v>61844</v>
      </c>
      <c r="I36" s="400">
        <v>70137</v>
      </c>
      <c r="J36" s="400">
        <v>69763</v>
      </c>
      <c r="K36" s="400">
        <v>60856</v>
      </c>
      <c r="L36" s="400">
        <v>49828</v>
      </c>
      <c r="M36" s="400">
        <v>34459</v>
      </c>
      <c r="N36" s="400">
        <v>15376</v>
      </c>
      <c r="O36" s="61">
        <v>726201</v>
      </c>
    </row>
    <row r="37" spans="1:15" s="17" customFormat="1" ht="13.5">
      <c r="A37" s="44" t="s">
        <v>41</v>
      </c>
      <c r="B37" s="400">
        <v>76115</v>
      </c>
      <c r="C37" s="400">
        <v>87348</v>
      </c>
      <c r="D37" s="400">
        <v>79440</v>
      </c>
      <c r="E37" s="400">
        <v>83107</v>
      </c>
      <c r="F37" s="400">
        <v>93216</v>
      </c>
      <c r="G37" s="400">
        <v>84831</v>
      </c>
      <c r="H37" s="400">
        <v>82536</v>
      </c>
      <c r="I37" s="400">
        <v>79832</v>
      </c>
      <c r="J37" s="400">
        <v>79050</v>
      </c>
      <c r="K37" s="400">
        <v>62971</v>
      </c>
      <c r="L37" s="400">
        <v>60162</v>
      </c>
      <c r="M37" s="400">
        <v>36578</v>
      </c>
      <c r="N37" s="400">
        <v>19860</v>
      </c>
      <c r="O37" s="61">
        <v>925046</v>
      </c>
    </row>
    <row r="38" spans="1:15" s="17" customFormat="1" ht="13.5">
      <c r="A38" s="44" t="s">
        <v>42</v>
      </c>
      <c r="B38" s="400">
        <v>1366505</v>
      </c>
      <c r="C38" s="400">
        <v>1414417</v>
      </c>
      <c r="D38" s="400">
        <v>1544659</v>
      </c>
      <c r="E38" s="400">
        <v>1582567</v>
      </c>
      <c r="F38" s="400">
        <v>1605713</v>
      </c>
      <c r="G38" s="400">
        <v>1522928</v>
      </c>
      <c r="H38" s="400">
        <v>1452258</v>
      </c>
      <c r="I38" s="400">
        <v>1349198</v>
      </c>
      <c r="J38" s="400">
        <v>1204702</v>
      </c>
      <c r="K38" s="400">
        <v>1023881</v>
      </c>
      <c r="L38" s="400">
        <v>816668</v>
      </c>
      <c r="M38" s="400">
        <v>580598</v>
      </c>
      <c r="N38" s="400">
        <v>319460</v>
      </c>
      <c r="O38" s="61">
        <v>15783554</v>
      </c>
    </row>
    <row r="39" spans="1:15" s="17" customFormat="1" ht="13.5">
      <c r="A39" s="44" t="s">
        <v>66</v>
      </c>
      <c r="B39" s="400">
        <v>813470</v>
      </c>
      <c r="C39" s="400">
        <v>846841</v>
      </c>
      <c r="D39" s="400">
        <v>878273</v>
      </c>
      <c r="E39" s="400">
        <v>845254</v>
      </c>
      <c r="F39" s="400">
        <v>881036</v>
      </c>
      <c r="G39" s="400">
        <v>860685</v>
      </c>
      <c r="H39" s="400">
        <v>817225</v>
      </c>
      <c r="I39" s="400">
        <v>767180</v>
      </c>
      <c r="J39" s="400">
        <v>706567</v>
      </c>
      <c r="K39" s="400">
        <v>594705</v>
      </c>
      <c r="L39" s="400">
        <v>467933</v>
      </c>
      <c r="M39" s="400">
        <v>325185</v>
      </c>
      <c r="N39" s="400">
        <v>156202</v>
      </c>
      <c r="O39" s="61">
        <v>8960556</v>
      </c>
    </row>
    <row r="40" spans="1:15" s="17" customFormat="1" ht="13.5">
      <c r="A40" s="44" t="s">
        <v>67</v>
      </c>
      <c r="B40" s="400">
        <v>1011594</v>
      </c>
      <c r="C40" s="400">
        <v>1013163</v>
      </c>
      <c r="D40" s="400">
        <v>1131020</v>
      </c>
      <c r="E40" s="400">
        <v>1137599</v>
      </c>
      <c r="F40" s="400">
        <v>1155871</v>
      </c>
      <c r="G40" s="400">
        <v>1065271</v>
      </c>
      <c r="H40" s="400">
        <v>1017618</v>
      </c>
      <c r="I40" s="400">
        <v>1010977</v>
      </c>
      <c r="J40" s="400">
        <v>861867</v>
      </c>
      <c r="K40" s="400">
        <v>744633</v>
      </c>
      <c r="L40" s="400">
        <v>583307</v>
      </c>
      <c r="M40" s="400">
        <v>389185</v>
      </c>
      <c r="N40" s="400">
        <v>198962</v>
      </c>
      <c r="O40" s="61">
        <v>11321067</v>
      </c>
    </row>
    <row r="41" spans="1:15" s="17" customFormat="1" ht="13.5">
      <c r="A41" s="44" t="s">
        <v>68</v>
      </c>
      <c r="B41" s="400">
        <v>419308</v>
      </c>
      <c r="C41" s="400">
        <v>449243</v>
      </c>
      <c r="D41" s="400">
        <v>422651</v>
      </c>
      <c r="E41" s="400">
        <v>410938</v>
      </c>
      <c r="F41" s="400">
        <v>421139</v>
      </c>
      <c r="G41" s="400">
        <v>417317</v>
      </c>
      <c r="H41" s="400">
        <v>401233</v>
      </c>
      <c r="I41" s="400">
        <v>413412</v>
      </c>
      <c r="J41" s="400">
        <v>370079</v>
      </c>
      <c r="K41" s="400">
        <v>307978</v>
      </c>
      <c r="L41" s="400">
        <v>266773</v>
      </c>
      <c r="M41" s="400">
        <v>208841</v>
      </c>
      <c r="N41" s="400">
        <v>129782</v>
      </c>
      <c r="O41" s="61">
        <v>4638694</v>
      </c>
    </row>
    <row r="42" spans="1:15" s="17" customFormat="1" ht="13.5">
      <c r="A42" s="44" t="s">
        <v>62</v>
      </c>
      <c r="B42" s="400">
        <v>3800750</v>
      </c>
      <c r="C42" s="400">
        <v>3839155</v>
      </c>
      <c r="D42" s="400">
        <v>3992446</v>
      </c>
      <c r="E42" s="400">
        <v>3837970</v>
      </c>
      <c r="F42" s="400">
        <v>3683582</v>
      </c>
      <c r="G42" s="400">
        <v>3608142</v>
      </c>
      <c r="H42" s="400">
        <v>3358845</v>
      </c>
      <c r="I42" s="400">
        <v>3179823</v>
      </c>
      <c r="J42" s="400">
        <v>2843483</v>
      </c>
      <c r="K42" s="400">
        <v>2406546</v>
      </c>
      <c r="L42" s="400">
        <v>1863452</v>
      </c>
      <c r="M42" s="400">
        <v>1295386</v>
      </c>
      <c r="N42" s="400">
        <v>703668</v>
      </c>
      <c r="O42" s="61">
        <v>38413248</v>
      </c>
    </row>
    <row r="43" spans="1:15" s="17" customFormat="1" ht="13.5">
      <c r="A43" s="44" t="s">
        <v>257</v>
      </c>
      <c r="B43" s="400">
        <v>14708926</v>
      </c>
      <c r="C43" s="400">
        <v>14325275</v>
      </c>
      <c r="D43" s="400">
        <v>14540807</v>
      </c>
      <c r="E43" s="400">
        <v>13943644</v>
      </c>
      <c r="F43" s="400">
        <v>13165116</v>
      </c>
      <c r="G43" s="400">
        <v>12343441</v>
      </c>
      <c r="H43" s="400">
        <v>11331184</v>
      </c>
      <c r="I43" s="400">
        <v>10197794</v>
      </c>
      <c r="J43" s="400">
        <v>8687913</v>
      </c>
      <c r="K43" s="400">
        <v>7320427</v>
      </c>
      <c r="L43" s="400">
        <v>5611916</v>
      </c>
      <c r="M43" s="400">
        <v>3751180</v>
      </c>
      <c r="N43" s="400">
        <v>1891539</v>
      </c>
      <c r="O43" s="61">
        <v>131819162</v>
      </c>
    </row>
    <row r="44" spans="1:15" s="17" customFormat="1" ht="13.5">
      <c r="A44" s="44" t="s">
        <v>160</v>
      </c>
      <c r="B44" s="400">
        <v>2825926</v>
      </c>
      <c r="C44" s="400">
        <v>3260116</v>
      </c>
      <c r="D44" s="400">
        <v>3662528</v>
      </c>
      <c r="E44" s="400">
        <v>4101194</v>
      </c>
      <c r="F44" s="400">
        <v>4611817</v>
      </c>
      <c r="G44" s="400">
        <v>5055562</v>
      </c>
      <c r="H44" s="400">
        <v>5513010</v>
      </c>
      <c r="I44" s="400">
        <v>5741832</v>
      </c>
      <c r="J44" s="400">
        <v>5545628</v>
      </c>
      <c r="K44" s="400">
        <v>5458595</v>
      </c>
      <c r="L44" s="400">
        <v>5060909</v>
      </c>
      <c r="M44" s="400">
        <v>4019263</v>
      </c>
      <c r="N44" s="400">
        <v>2274887</v>
      </c>
      <c r="O44" s="61">
        <v>57131267</v>
      </c>
    </row>
    <row r="45" spans="1:15" s="17" customFormat="1" ht="13.5">
      <c r="A45" s="44" t="s">
        <v>72</v>
      </c>
      <c r="B45" s="400">
        <v>644950</v>
      </c>
      <c r="C45" s="400">
        <v>663430</v>
      </c>
      <c r="D45" s="400">
        <v>688038</v>
      </c>
      <c r="E45" s="400">
        <v>696249</v>
      </c>
      <c r="F45" s="400">
        <v>714103</v>
      </c>
      <c r="G45" s="400">
        <v>709439</v>
      </c>
      <c r="H45" s="400">
        <v>689156</v>
      </c>
      <c r="I45" s="400">
        <v>703087</v>
      </c>
      <c r="J45" s="400">
        <v>672633</v>
      </c>
      <c r="K45" s="400">
        <v>586418</v>
      </c>
      <c r="L45" s="400">
        <v>467091</v>
      </c>
      <c r="M45" s="400">
        <v>323519</v>
      </c>
      <c r="N45" s="400">
        <v>171327</v>
      </c>
      <c r="O45" s="61">
        <v>7729440</v>
      </c>
    </row>
    <row r="46" spans="1:15" s="17" customFormat="1" ht="13.5">
      <c r="A46" s="45" t="s">
        <v>69</v>
      </c>
      <c r="B46" s="402">
        <v>47867574</v>
      </c>
      <c r="C46" s="402">
        <v>48392845</v>
      </c>
      <c r="D46" s="402">
        <v>50695636</v>
      </c>
      <c r="E46" s="402">
        <v>49986847</v>
      </c>
      <c r="F46" s="402">
        <v>49346275</v>
      </c>
      <c r="G46" s="402">
        <v>47813722</v>
      </c>
      <c r="H46" s="402">
        <v>45498772</v>
      </c>
      <c r="I46" s="402">
        <v>43300235</v>
      </c>
      <c r="J46" s="402">
        <v>38738684</v>
      </c>
      <c r="K46" s="402">
        <v>33706173</v>
      </c>
      <c r="L46" s="402">
        <v>27122107</v>
      </c>
      <c r="M46" s="402">
        <v>19159985</v>
      </c>
      <c r="N46" s="402">
        <v>10246874</v>
      </c>
      <c r="O46" s="63">
        <v>511875729</v>
      </c>
    </row>
    <row r="47" spans="1:15" s="29" customFormat="1" ht="11.25" customHeight="1">
      <c r="A47" s="31" t="s">
        <v>390</v>
      </c>
      <c r="B47" s="419"/>
      <c r="C47" s="419"/>
      <c r="D47" s="419"/>
      <c r="E47" s="419"/>
      <c r="F47" s="419"/>
      <c r="G47" s="419"/>
      <c r="H47" s="419"/>
      <c r="I47" s="419"/>
      <c r="J47" s="419"/>
      <c r="K47" s="419"/>
      <c r="L47" s="419"/>
      <c r="M47" s="419"/>
      <c r="N47" s="419"/>
      <c r="O47" s="419"/>
    </row>
    <row r="48" spans="1:15" s="29" customFormat="1" ht="18.95" customHeight="1">
      <c r="A48" s="419" t="s">
        <v>258</v>
      </c>
      <c r="B48" s="419"/>
      <c r="C48" s="419"/>
      <c r="D48" s="419"/>
      <c r="E48" s="419"/>
      <c r="F48" s="419"/>
      <c r="G48" s="419"/>
      <c r="H48" s="419"/>
      <c r="I48" s="419"/>
      <c r="J48" s="419"/>
      <c r="K48" s="419"/>
      <c r="L48" s="419"/>
      <c r="M48" s="419"/>
      <c r="N48" s="419"/>
      <c r="O48" s="419"/>
    </row>
  </sheetData>
  <mergeCells count="1">
    <mergeCell ref="A5:O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38</vt:i4>
      </vt:variant>
    </vt:vector>
  </HeadingPairs>
  <TitlesOfParts>
    <vt:vector size="38" baseType="lpstr">
      <vt:lpstr>ÍNDICE</vt:lpstr>
      <vt:lpstr>III.1</vt:lpstr>
      <vt:lpstr>III.2</vt:lpstr>
      <vt:lpstr>III.3</vt:lpstr>
      <vt:lpstr>III.4</vt:lpstr>
      <vt:lpstr>III.5</vt:lpstr>
      <vt:lpstr>III.6</vt:lpstr>
      <vt:lpstr>III.7</vt:lpstr>
      <vt:lpstr>III.8</vt:lpstr>
      <vt:lpstr>III.9</vt:lpstr>
      <vt:lpstr>III.10</vt:lpstr>
      <vt:lpstr>III.11</vt:lpstr>
      <vt:lpstr>III.12</vt:lpstr>
      <vt:lpstr>III.13</vt:lpstr>
      <vt:lpstr>III.14</vt:lpstr>
      <vt:lpstr>III.15</vt:lpstr>
      <vt:lpstr>III.16</vt:lpstr>
      <vt:lpstr>III.17</vt:lpstr>
      <vt:lpstr>III.18</vt:lpstr>
      <vt:lpstr>III.19</vt:lpstr>
      <vt:lpstr>III.20</vt:lpstr>
      <vt:lpstr>III.21</vt:lpstr>
      <vt:lpstr>III.22</vt:lpstr>
      <vt:lpstr>III.23</vt:lpstr>
      <vt:lpstr>III.24</vt:lpstr>
      <vt:lpstr>III.25</vt:lpstr>
      <vt:lpstr>III.26</vt:lpstr>
      <vt:lpstr>III.27</vt:lpstr>
      <vt:lpstr>III.28</vt:lpstr>
      <vt:lpstr>III.29</vt:lpstr>
      <vt:lpstr>III.30</vt:lpstr>
      <vt:lpstr>III.31</vt:lpstr>
      <vt:lpstr>III.32</vt:lpstr>
      <vt:lpstr>III.33</vt:lpstr>
      <vt:lpstr>III.34</vt:lpstr>
      <vt:lpstr>III.35</vt:lpstr>
      <vt:lpstr>III.36</vt:lpstr>
      <vt:lpstr>III.37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Administrador</cp:lastModifiedBy>
  <cp:lastPrinted>2021-11-25T18:20:19Z</cp:lastPrinted>
  <dcterms:created xsi:type="dcterms:W3CDTF">2020-07-14T22:02:50Z</dcterms:created>
  <dcterms:modified xsi:type="dcterms:W3CDTF">2022-12-14T23:51:43Z</dcterms:modified>
</cp:coreProperties>
</file>